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774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<sst xmlns="http://schemas.openxmlformats.org/spreadsheetml/2006/main" count="152" uniqueCount="119">
  <si>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</si>
  <si>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</si>
  <si>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</si>
  <si>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</si>
  <si>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</si>
  <si>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</si>
  <si>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</si>
  <si>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</si>
  <si>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</si>
  <si>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</si>
  <si>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</si>
  <si>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</si>
  <si>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</si>
  <si>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</si>
  <si>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</si>
  <si>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</si>
  <si>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</si>
  <si>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</si>
  <si>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</si>
  <si>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</si>
  <si>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</si>
  <si>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</si>
  <si>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</si>
  <si>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</si>
  <si>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</si>
  <si>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</si>
  <si>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</si>
  <si>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</si>
  <si>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</si>
  <si>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</si>
  <si>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</si>
  <si>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</si>
  <si>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</si>
  <si>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</si>
  <si>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</si>
  <si>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</si>
  <si>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</si>
  <si>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</si>
  <si>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</si>
  <si>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</si>
  <si>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</si>
  <si>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</si>
  <si>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</si>
  <si>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</si>
  <si>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</si>
  <si>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</si>
  <si>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</si>
  <si>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</si>
  <si>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</si>
  <si>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</si>
  <si>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</si>
  <si>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</si>
  <si>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</si>
  <si>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</si>
  <si>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</si>
  <si>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</si>
  <si>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</si>
  <si>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</si>
  <si>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</si>
  <si>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</si>
  <si>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</si>
  <si>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</si>
  <si>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</si>
  <si>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</si>
  <si>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</si>
  <si>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</si>
  <si>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</si>
  <si>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</si>
  <si>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</si>
  <si>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</si>
  <si>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</si>
  <si>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</si>
  <si>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</si>
  <si>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</si>
  <si>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</si>
  <si>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</si>
  <si>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</si>
  <si>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</si>
  <si>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</si>
  <si>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</si>
  <si>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</si>
  <si>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</si>
  <si>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</si>
  <si>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</si>
  <si>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</si>
  <si>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</si>
  <si>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</si>
  <si>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</si>
  <si>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</si>
  <si>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</si>
  <si>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</si>
  <si>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</si>
  <si>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</si>
  <si>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</si>
  <si>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</si>
  <si>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ПЛОВДИВ</t>
  </si>
  <si>
    <t>ЕИК 000471504</t>
  </si>
  <si>
    <t>ПЛОВДИВ</t>
  </si>
  <si>
    <t xml:space="preserve">пл."Стефан Стамболов" </t>
  </si>
  <si>
    <t>Мария Бояджиева</t>
  </si>
  <si>
    <t xml:space="preserve">032/656 460, mdimova581958@abv.bg </t>
  </si>
  <si>
    <t>(инж. Иван Тотев - кмет на община Пловдив)</t>
  </si>
  <si>
    <t>Дата: ................03.2019г.</t>
  </si>
  <si>
    <t>095АНД209</t>
  </si>
  <si>
    <t>095АНД210</t>
  </si>
  <si>
    <t>095АНД211</t>
  </si>
  <si>
    <t>НДЕФ и Община Пловдив</t>
  </si>
  <si>
    <t>56784.501.348</t>
  </si>
  <si>
    <t xml:space="preserve">Езикова гимназия Пловдив - учебен корпус </t>
  </si>
  <si>
    <t xml:space="preserve">Езикова гимназия Пловдив - общежитие момчета </t>
  </si>
  <si>
    <t xml:space="preserve">Езикова гимназия Пловдив - общежитие момичета </t>
  </si>
  <si>
    <t xml:space="preserve">топлоизолация стени, под, топлоизолация покрив, подмяна дограма, монтаж на нова отоплителна и слънчева инсталации </t>
  </si>
  <si>
    <t xml:space="preserve">топлоизолация стени, под,  топлоизолация покрив, подмяна дограма, монтаж на нова отоплителна и слънчева инсталации </t>
  </si>
  <si>
    <t>Съгласувал:</t>
  </si>
  <si>
    <t>Изготвил:</t>
  </si>
  <si>
    <t>инж.Мария Бояджиева</t>
  </si>
  <si>
    <t>гл.експерт д-я СМСТИ</t>
  </si>
  <si>
    <t>инж.Димитър Кацарски</t>
  </si>
  <si>
    <t>зам.кмет ОСУТСИ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</si>
</sst>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2"/>
      <name val="TimesNewRoman,Ital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2" t="s">
        <v>59</v>
      </c>
      <c r="B3" s="102"/>
      <c r="C3" s="102"/>
      <c r="D3" s="102"/>
      <c r="E3" s="102"/>
    </row>
    <row r="4" spans="1:5" ht="15.75" customHeight="1">
      <c r="A4" s="102" t="s">
        <v>60</v>
      </c>
      <c r="B4" s="102"/>
      <c r="C4" s="102"/>
      <c r="D4" s="102"/>
      <c r="E4" s="102"/>
    </row>
    <row r="5" spans="1:6" ht="21.75" customHeight="1">
      <c r="A5" s="103" t="s">
        <v>61</v>
      </c>
      <c r="B5" s="103"/>
      <c r="C5" s="103"/>
      <c r="D5" s="103"/>
      <c r="E5" s="103"/>
      <c r="F5" s="17"/>
    </row>
    <row r="6" spans="1:6" ht="30.75" customHeight="1">
      <c r="A6" s="104" t="s">
        <v>58</v>
      </c>
      <c r="B6" s="104"/>
      <c r="C6" s="104"/>
      <c r="D6" s="104"/>
      <c r="E6" s="10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5" t="s">
        <v>94</v>
      </c>
      <c r="B8" s="105"/>
      <c r="C8" s="105"/>
      <c r="D8" s="105"/>
      <c r="E8" s="105"/>
      <c r="F8" s="17"/>
    </row>
    <row r="9" spans="1:5" ht="38.25" customHeight="1">
      <c r="A9" s="86" t="s">
        <v>79</v>
      </c>
      <c r="B9" s="106" t="s">
        <v>84</v>
      </c>
      <c r="C9" s="107"/>
      <c r="D9" s="107"/>
      <c r="E9" s="107"/>
    </row>
    <row r="10" spans="1:5" ht="31.5" customHeight="1">
      <c r="A10" s="86" t="s">
        <v>80</v>
      </c>
      <c r="B10" s="115" t="s">
        <v>95</v>
      </c>
      <c r="C10" s="115"/>
      <c r="D10" s="115"/>
      <c r="E10" s="115"/>
    </row>
    <row r="11" spans="1:5" ht="31.5" customHeight="1">
      <c r="A11" s="87" t="s">
        <v>81</v>
      </c>
      <c r="B11" s="115" t="s">
        <v>96</v>
      </c>
      <c r="C11" s="115"/>
      <c r="D11" s="115"/>
      <c r="E11" s="115"/>
    </row>
    <row r="12" spans="1:6" ht="32.25" customHeight="1">
      <c r="A12" s="117" t="s">
        <v>4</v>
      </c>
      <c r="B12" s="117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98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6" t="s">
        <v>56</v>
      </c>
      <c r="C17" s="116"/>
      <c r="D17" s="116" t="s">
        <v>85</v>
      </c>
      <c r="E17" s="116"/>
      <c r="F17" s="17"/>
    </row>
    <row r="18" spans="1:6" ht="54" customHeight="1">
      <c r="A18" s="63"/>
      <c r="B18" s="109"/>
      <c r="C18" s="109"/>
      <c r="D18" s="109"/>
      <c r="E18" s="109"/>
      <c r="F18" s="17"/>
    </row>
    <row r="19" spans="1:6" ht="21" customHeight="1">
      <c r="A19" s="118"/>
      <c r="B19" s="118"/>
      <c r="C19" s="118"/>
      <c r="D19" s="118"/>
      <c r="E19" s="118"/>
      <c r="F19" s="17"/>
    </row>
    <row r="20" spans="1:6" ht="32.25" customHeight="1">
      <c r="A20" s="110" t="s">
        <v>76</v>
      </c>
      <c r="B20" s="110"/>
      <c r="C20" s="110"/>
      <c r="D20" s="55"/>
      <c r="E20" s="75" t="s">
        <v>5</v>
      </c>
      <c r="F20" s="17"/>
    </row>
    <row r="21" spans="1:6" ht="22.5" customHeight="1">
      <c r="A21" s="110" t="s">
        <v>72</v>
      </c>
      <c r="B21" s="110"/>
      <c r="C21" s="110"/>
      <c r="D21" s="90"/>
      <c r="E21" s="75" t="s">
        <v>5</v>
      </c>
      <c r="F21" s="17"/>
    </row>
    <row r="22" spans="1:6" ht="25.5" customHeight="1">
      <c r="A22" s="110"/>
      <c r="B22" s="110"/>
      <c r="C22" s="110"/>
      <c r="D22" s="56" t="e">
        <f>D21*100/D20</f>
        <v>#DIV/0!</v>
      </c>
      <c r="E22" s="75" t="s">
        <v>8</v>
      </c>
      <c r="F22" s="17"/>
    </row>
    <row r="23" spans="1:6" ht="31.5" customHeight="1">
      <c r="A23" s="114" t="s">
        <v>73</v>
      </c>
      <c r="B23" s="114"/>
      <c r="C23" s="114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11" t="s">
        <v>99</v>
      </c>
      <c r="C26" s="111"/>
      <c r="D26" s="111"/>
      <c r="E26" s="111"/>
      <c r="F26" s="17"/>
    </row>
    <row r="27" spans="1:6" ht="28.5" customHeight="1">
      <c r="A27" s="82" t="s">
        <v>88</v>
      </c>
      <c r="B27" s="111" t="s">
        <v>100</v>
      </c>
      <c r="C27" s="111"/>
      <c r="D27" s="111"/>
      <c r="E27" s="111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12" t="s">
        <v>86</v>
      </c>
      <c r="E29" s="113"/>
      <c r="F29" s="17"/>
    </row>
    <row r="30" spans="2:6" ht="26.25" customHeight="1">
      <c r="B30" s="17"/>
      <c r="C30" s="17"/>
      <c r="D30" s="108" t="s">
        <v>101</v>
      </c>
      <c r="E30" s="108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75" zoomScaleNormal="75" zoomScalePageLayoutView="0" workbookViewId="0" topLeftCell="A13">
      <selection activeCell="Z63" sqref="Z63:Z64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2" t="s">
        <v>0</v>
      </c>
      <c r="B1" s="119" t="s">
        <v>75</v>
      </c>
      <c r="C1" s="119" t="s">
        <v>62</v>
      </c>
      <c r="D1" s="119" t="s">
        <v>70</v>
      </c>
      <c r="E1" s="119" t="s">
        <v>63</v>
      </c>
      <c r="F1" s="119" t="s">
        <v>64</v>
      </c>
      <c r="G1" s="119" t="s">
        <v>69</v>
      </c>
      <c r="H1" s="119" t="s">
        <v>65</v>
      </c>
      <c r="I1" s="119" t="s">
        <v>71</v>
      </c>
      <c r="J1" s="124" t="s">
        <v>74</v>
      </c>
      <c r="K1" s="124" t="s">
        <v>9</v>
      </c>
      <c r="L1" s="127" t="s">
        <v>54</v>
      </c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4" t="s">
        <v>10</v>
      </c>
      <c r="X1" s="44"/>
    </row>
    <row r="2" spans="1:23" ht="29.25" customHeight="1">
      <c r="A2" s="122"/>
      <c r="B2" s="120"/>
      <c r="C2" s="120"/>
      <c r="D2" s="120"/>
      <c r="E2" s="120"/>
      <c r="F2" s="120"/>
      <c r="G2" s="120"/>
      <c r="H2" s="120"/>
      <c r="I2" s="120"/>
      <c r="J2" s="125"/>
      <c r="K2" s="125"/>
      <c r="L2" s="127" t="s">
        <v>11</v>
      </c>
      <c r="M2" s="128"/>
      <c r="N2" s="128"/>
      <c r="O2" s="128"/>
      <c r="P2" s="129"/>
      <c r="Q2" s="135" t="s">
        <v>12</v>
      </c>
      <c r="R2" s="135"/>
      <c r="S2" s="130" t="s">
        <v>13</v>
      </c>
      <c r="T2" s="137" t="s">
        <v>14</v>
      </c>
      <c r="U2" s="137" t="s">
        <v>15</v>
      </c>
      <c r="V2" s="137" t="s">
        <v>16</v>
      </c>
      <c r="W2" s="125"/>
    </row>
    <row r="3" spans="1:23" ht="12.75">
      <c r="A3" s="122"/>
      <c r="B3" s="120"/>
      <c r="C3" s="120"/>
      <c r="D3" s="120"/>
      <c r="E3" s="120"/>
      <c r="F3" s="120"/>
      <c r="G3" s="120"/>
      <c r="H3" s="120"/>
      <c r="I3" s="120"/>
      <c r="J3" s="125"/>
      <c r="K3" s="125"/>
      <c r="L3" s="119" t="s">
        <v>49</v>
      </c>
      <c r="M3" s="130" t="s">
        <v>17</v>
      </c>
      <c r="N3" s="130" t="s">
        <v>50</v>
      </c>
      <c r="O3" s="130" t="s">
        <v>18</v>
      </c>
      <c r="P3" s="130" t="s">
        <v>51</v>
      </c>
      <c r="Q3" s="130" t="s">
        <v>19</v>
      </c>
      <c r="R3" s="130" t="s">
        <v>20</v>
      </c>
      <c r="S3" s="136"/>
      <c r="T3" s="138"/>
      <c r="U3" s="138"/>
      <c r="V3" s="138"/>
      <c r="W3" s="125"/>
    </row>
    <row r="4" spans="1:23" ht="61.5" customHeight="1">
      <c r="A4" s="123"/>
      <c r="B4" s="121"/>
      <c r="C4" s="121"/>
      <c r="D4" s="121"/>
      <c r="E4" s="121"/>
      <c r="F4" s="121"/>
      <c r="G4" s="121"/>
      <c r="H4" s="121"/>
      <c r="I4" s="121"/>
      <c r="J4" s="126"/>
      <c r="K4" s="126"/>
      <c r="L4" s="121"/>
      <c r="M4" s="131"/>
      <c r="N4" s="131"/>
      <c r="O4" s="131"/>
      <c r="P4" s="131"/>
      <c r="Q4" s="131"/>
      <c r="R4" s="131"/>
      <c r="S4" s="131"/>
      <c r="T4" s="139"/>
      <c r="U4" s="139"/>
      <c r="V4" s="139"/>
      <c r="W4" s="126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41" thickTop="1">
      <c r="A7" s="89">
        <v>1</v>
      </c>
      <c r="B7" s="23" t="s">
        <v>33</v>
      </c>
      <c r="C7" s="23" t="s">
        <v>108</v>
      </c>
      <c r="D7" s="23" t="s">
        <v>107</v>
      </c>
      <c r="E7" s="81">
        <v>3947</v>
      </c>
      <c r="F7" s="23" t="s">
        <v>105</v>
      </c>
      <c r="G7" s="23" t="s">
        <v>111</v>
      </c>
      <c r="H7" s="23" t="s">
        <v>111</v>
      </c>
      <c r="I7" s="42" t="s">
        <v>90</v>
      </c>
      <c r="J7" s="43" t="s">
        <v>106</v>
      </c>
      <c r="K7" s="96">
        <v>363.97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479.626</v>
      </c>
      <c r="S7" s="74">
        <f>(L7*6000+M7*9300+N7*11628+O7*12778+P7*3800)/1000+SUM(Q7:R7)</f>
        <v>479.626</v>
      </c>
      <c r="T7" s="97"/>
      <c r="U7" s="74">
        <f>((L7*6000*350+M7*9300*202+N7*11628*270+O7*12778*227+P7*3800*43)+(Q7*819+R7*290)*1000)/1000000</f>
        <v>139.09153999999998</v>
      </c>
      <c r="V7" s="74">
        <f aca="true" t="shared" si="0" ref="V7:V57">IF(T7=0,"",K7/T7)</f>
      </c>
      <c r="W7" s="69"/>
    </row>
    <row r="8" spans="1:23" ht="140.25">
      <c r="A8" s="89">
        <v>2</v>
      </c>
      <c r="B8" s="23" t="s">
        <v>33</v>
      </c>
      <c r="C8" s="23" t="s">
        <v>109</v>
      </c>
      <c r="D8" s="23" t="s">
        <v>107</v>
      </c>
      <c r="E8" s="81">
        <v>3015</v>
      </c>
      <c r="F8" s="23" t="s">
        <v>104</v>
      </c>
      <c r="G8" s="23" t="s">
        <v>112</v>
      </c>
      <c r="H8" s="23" t="s">
        <v>111</v>
      </c>
      <c r="I8" s="42" t="s">
        <v>90</v>
      </c>
      <c r="J8" s="43" t="s">
        <v>106</v>
      </c>
      <c r="K8" s="96">
        <v>319.173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287.712</v>
      </c>
      <c r="S8" s="74">
        <f aca="true" t="shared" si="1" ref="S8:S56">(L8*6000+M8*9300+N8*11628+O8*12778+P8*3800)/1000+SUM(Q8:R8)</f>
        <v>287.712</v>
      </c>
      <c r="T8" s="97"/>
      <c r="U8" s="74">
        <f aca="true" t="shared" si="2" ref="U8:U56">((L8*6000*350+M8*9300*202+N8*11628*270+O8*12778*227+P8*3800*43)+(Q8*819+R8*290)*1000)/1000000</f>
        <v>83.43648</v>
      </c>
      <c r="V8" s="74">
        <f t="shared" si="0"/>
      </c>
      <c r="W8" s="69"/>
    </row>
    <row r="9" spans="1:23" ht="140.25">
      <c r="A9" s="89">
        <v>3</v>
      </c>
      <c r="B9" s="23" t="s">
        <v>33</v>
      </c>
      <c r="C9" s="23" t="s">
        <v>110</v>
      </c>
      <c r="D9" s="23" t="s">
        <v>107</v>
      </c>
      <c r="E9" s="81">
        <v>3050</v>
      </c>
      <c r="F9" s="23" t="s">
        <v>103</v>
      </c>
      <c r="G9" s="23" t="s">
        <v>111</v>
      </c>
      <c r="H9" s="23" t="s">
        <v>111</v>
      </c>
      <c r="I9" s="42" t="s">
        <v>90</v>
      </c>
      <c r="J9" s="43" t="s">
        <v>106</v>
      </c>
      <c r="K9" s="96">
        <v>297.103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280.873</v>
      </c>
      <c r="S9" s="74">
        <f t="shared" si="1"/>
        <v>280.873</v>
      </c>
      <c r="T9" s="97"/>
      <c r="U9" s="74">
        <f t="shared" si="2"/>
        <v>81.45317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32" t="s">
        <v>28</v>
      </c>
      <c r="B57" s="133"/>
      <c r="C57" s="133"/>
      <c r="D57" s="133"/>
      <c r="E57" s="133"/>
      <c r="F57" s="133"/>
      <c r="G57" s="133"/>
      <c r="H57" s="133"/>
      <c r="I57" s="133"/>
      <c r="J57" s="134"/>
      <c r="K57" s="71">
        <f aca="true" t="shared" si="3" ref="K57:U57">SUM(K7:K56)</f>
        <v>980.2460000000001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1048.211</v>
      </c>
      <c r="S57" s="71">
        <f t="shared" si="3"/>
        <v>1048.211</v>
      </c>
      <c r="T57" s="71">
        <f t="shared" si="3"/>
        <v>0</v>
      </c>
      <c r="U57" s="71">
        <f t="shared" si="3"/>
        <v>303.98118999999997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3:23" ht="15.75">
      <c r="C64" s="98" t="s">
        <v>113</v>
      </c>
      <c r="D64" s="98"/>
      <c r="S64" s="50"/>
      <c r="T64" s="50"/>
      <c r="U64" s="51"/>
      <c r="V64" s="51"/>
      <c r="W64" s="51"/>
    </row>
    <row r="65" spans="3:4" ht="12.75">
      <c r="C65" s="99" t="s">
        <v>117</v>
      </c>
      <c r="D65" s="98"/>
    </row>
    <row r="66" spans="3:4" ht="15.75">
      <c r="C66" s="100" t="s">
        <v>118</v>
      </c>
      <c r="D66" s="98"/>
    </row>
    <row r="67" spans="3:4" ht="12.75">
      <c r="C67" s="98"/>
      <c r="D67" s="98"/>
    </row>
    <row r="68" spans="3:4" ht="12.75">
      <c r="C68" s="98"/>
      <c r="D68" s="98"/>
    </row>
    <row r="69" spans="3:4" ht="12.75">
      <c r="C69" s="98" t="s">
        <v>114</v>
      </c>
      <c r="D69" s="98"/>
    </row>
    <row r="70" spans="3:4" ht="12.75">
      <c r="C70" s="99" t="s">
        <v>115</v>
      </c>
      <c r="D70" s="98"/>
    </row>
    <row r="71" spans="3:4" ht="15.75">
      <c r="C71" s="101" t="s">
        <v>116</v>
      </c>
      <c r="D71" s="98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Euro</cp:lastModifiedBy>
  <cp:lastPrinted>2019-03-05T07:13:10Z</cp:lastPrinted>
  <dcterms:created xsi:type="dcterms:W3CDTF">1996-10-14T23:33:28Z</dcterms:created>
  <dcterms:modified xsi:type="dcterms:W3CDTF">2019-03-05T07:15:32Z</dcterms:modified>
  <cp:category/>
  <cp:version/>
  <cp:contentType/>
  <cp:contentStatus/>
</cp:coreProperties>
</file>