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320" windowHeight="12345" firstSheet="1" activeTab="1"/>
  </bookViews>
  <sheets>
    <sheet name="Data" sheetId="4" state="hidden" r:id="rId1"/>
    <sheet name="Отчет ЗЕВИ" sheetId="1" r:id="rId2"/>
    <sheet name="Data1" sheetId="3" state="hidden" r:id="rId3"/>
  </sheets>
  <externalReferences>
    <externalReference r:id="rId4"/>
    <externalReference r:id="rId5"/>
    <externalReference r:id="rId6"/>
  </externalReferences>
  <definedNames>
    <definedName name="az">Data!$E$2:$E$9</definedName>
    <definedName name="bl">#REF!</definedName>
    <definedName name="gorivo">Data!$A$22:$A$30</definedName>
    <definedName name="gorivo1">Data!$A$21:$A$30</definedName>
    <definedName name="gorivo2">Data!$A$21:$A$31</definedName>
    <definedName name="oblasti">Data!$O$2:$R$7</definedName>
    <definedName name="oo">#REF!</definedName>
    <definedName name="PE">Data!$F$2:$F$5</definedName>
    <definedName name="sobstvenost">'[2]do not edit'!$G$5:$G$8</definedName>
    <definedName name="аз">Data!$A$13:$A$22</definedName>
    <definedName name="БЛАГОЕВГРАД">#REF!</definedName>
    <definedName name="Бургас">#REF!</definedName>
    <definedName name="Година">#REF!</definedName>
    <definedName name="за">Data!#REF!</definedName>
    <definedName name="НПДЕВИ">Data1!$A$1:$A$10</definedName>
    <definedName name="ОБЛАСТБЛАГОЕВГРАД">#REF!</definedName>
    <definedName name="опа">Data!$A$2:$A$5</definedName>
    <definedName name="оф">Data!$E$5:$E$7</definedName>
    <definedName name="Поле">#REF!</definedName>
    <definedName name="Поле1">#REF!</definedName>
    <definedName name="Поле2">#REF!</definedName>
    <definedName name="Потенциал">Data1!$D$1:$D$5</definedName>
    <definedName name="Сек">#REF!</definedName>
    <definedName name="Сектор">#REF!</definedName>
    <definedName name="Сектор2">[3]Sheet1!$G$3:$G$10</definedName>
    <definedName name="Сектори">#REF!</definedName>
    <definedName name="ти">Data!$C$2:$C$10</definedName>
    <definedName name="Фин">#REF!</definedName>
    <definedName name="Финансиране">#REF!</definedName>
    <definedName name="Финансиране2">#REF!</definedName>
  </definedNames>
  <calcPr calcId="125725"/>
</workbook>
</file>

<file path=xl/calcChain.xml><?xml version="1.0" encoding="utf-8"?>
<calcChain xmlns="http://schemas.openxmlformats.org/spreadsheetml/2006/main">
  <c r="J61" i="1"/>
  <c r="K62"/>
  <c r="M21"/>
  <c r="M23"/>
  <c r="M25"/>
  <c r="K21"/>
  <c r="K23"/>
  <c r="K25"/>
  <c r="M37"/>
  <c r="M35"/>
  <c r="M33"/>
  <c r="M31"/>
  <c r="M29"/>
  <c r="M27"/>
  <c r="K37"/>
  <c r="K35"/>
  <c r="K33"/>
  <c r="K31"/>
  <c r="K29"/>
  <c r="K27"/>
</calcChain>
</file>

<file path=xl/sharedStrings.xml><?xml version="1.0" encoding="utf-8"?>
<sst xmlns="http://schemas.openxmlformats.org/spreadsheetml/2006/main" count="193" uniqueCount="158">
  <si>
    <t xml:space="preserve">ИНФОРМАЦИЯ  </t>
  </si>
  <si>
    <t>Представляващ:</t>
  </si>
  <si>
    <t>тел./GSM……………………………….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</si>
  <si>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</si>
  <si>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</si>
  <si>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</si>
  <si>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</si>
  <si>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</si>
  <si>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</si>
  <si>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</si>
  <si>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</si>
  <si>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</si>
  <si>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</si>
  <si>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</si>
  <si>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</si>
  <si>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</si>
  <si>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</si>
  <si>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</si>
  <si>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</si>
  <si>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</si>
  <si>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</si>
  <si>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</si>
  <si>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</si>
  <si>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</si>
  <si>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</si>
  <si>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</si>
  <si>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2.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</si>
  <si>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</si>
  <si>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</si>
  <si>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</si>
  <si>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</si>
  <si>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</si>
  <si>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</si>
  <si>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</si>
  <si>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</si>
  <si>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</si>
  <si>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</si>
  <si>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</si>
  <si>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</si>
  <si>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</si>
  <si>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</si>
  <si>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</si>
  <si>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</si>
  <si>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</si>
  <si>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  <charset val="204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</si>
  <si>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</si>
  <si>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</si>
  <si>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  <charset val="204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</si>
  <si>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</si>
  <si>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</si>
  <si>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</si>
  <si>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</si>
  <si>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</si>
  <si>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</si>
  <si>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</si>
  <si>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</si>
  <si>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</si>
  <si>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</si>
  <si>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</si>
  <si>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</si>
  <si>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</si>
  <si>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</si>
  <si>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</si>
  <si>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</si>
  <si>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</si>
  <si>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</si>
  <si>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</si>
  <si>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  <charset val="204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</si>
  <si>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</si>
  <si>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</si>
  <si>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</si>
  <si>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</si>
  <si>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</si>
  <si>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</si>
  <si>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</si>
  <si>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</si>
  <si>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</si>
  <si>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</si>
  <si>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</si>
  <si>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</si>
  <si>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</si>
  <si>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</si>
  <si>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</si>
  <si>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</si>
  <si>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</si>
  <si>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</si>
  <si>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</si>
  <si>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</si>
  <si>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</si>
  <si>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</si>
  <si>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</si>
  <si>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</si>
  <si>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</si>
  <si>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</si>
  <si>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</si>
  <si>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</si>
  <si>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</si>
  <si>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</si>
  <si>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</si>
  <si>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</si>
  <si>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</si>
  <si>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</si>
  <si>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</si>
  <si>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</si>
  <si>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</si>
  <si>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</si>
  <si>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</si>
  <si>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</si>
  <si>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</si>
  <si>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</si>
  <si>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</si>
  <si>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</si>
  <si>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</si>
  <si>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</si>
  <si>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</si>
  <si>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</si>
  <si>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</si>
  <si>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</si>
  <si>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</si>
  <si>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  <charset val="204"/>
      </rPr>
      <t>3</t>
    </r>
    <r>
      <rPr>
        <i/>
        <sz val="10"/>
        <rFont val="Calibri"/>
        <family val="2"/>
        <charset val="204"/>
      </rPr>
      <t>/год.</t>
    </r>
  </si>
  <si>
    <t>Дата :</t>
  </si>
  <si>
    <t>Име и фамилия на представляващия:</t>
  </si>
  <si>
    <t xml:space="preserve">Подпис: </t>
  </si>
  <si>
    <t>Община Пловдив</t>
  </si>
  <si>
    <t>п.к:4000</t>
  </si>
  <si>
    <t>гр. Пловдив</t>
  </si>
  <si>
    <t>п.к: 4000</t>
  </si>
  <si>
    <t>ЕИК: 00471504</t>
  </si>
  <si>
    <t>Адм. област: Пловдив</t>
  </si>
  <si>
    <t>пл. "Стефан Стамболов</t>
  </si>
  <si>
    <t>№ 1</t>
  </si>
  <si>
    <r>
      <rPr>
        <sz val="11"/>
        <color theme="1"/>
        <rFont val="Calibri"/>
        <family val="2"/>
        <charset val="204"/>
        <scheme val="minor"/>
      </rPr>
      <t xml:space="preserve">Здравко Димитров - кмет на община Пловдив </t>
    </r>
    <r>
      <rPr>
        <sz val="8"/>
        <color indexed="8"/>
        <rFont val="Calibri"/>
        <family val="2"/>
        <charset val="204"/>
      </rPr>
      <t>име,фамилия,длъжност</t>
    </r>
  </si>
  <si>
    <r>
      <rPr>
        <sz val="11"/>
        <color theme="1"/>
        <rFont val="Calibri"/>
        <family val="2"/>
        <charset val="204"/>
        <scheme val="minor"/>
      </rPr>
      <t xml:space="preserve"> инж.Мария Бояджиева - гл.експерт дирекция СИ </t>
    </r>
    <r>
      <rPr>
        <sz val="8"/>
        <color indexed="8"/>
        <rFont val="Calibri"/>
        <family val="2"/>
        <charset val="204"/>
      </rPr>
      <t>име,фамилия,длъжност</t>
    </r>
  </si>
  <si>
    <t>E-mail: mdimova581958@abv.bg</t>
  </si>
  <si>
    <t>E-mail: mayor@plovdiv.bg</t>
  </si>
  <si>
    <t xml:space="preserve">тел. 032 656 460 GSM0898 739 776 </t>
  </si>
  <si>
    <t>(     /03/2020г.)</t>
  </si>
  <si>
    <t>/Здравко Димитров/</t>
  </si>
  <si>
    <t>Съгласували:</t>
  </si>
  <si>
    <t>Пламен Райчев</t>
  </si>
  <si>
    <t>Зам.кмет СИ</t>
  </si>
  <si>
    <t>инж.Юлиан Попов</t>
  </si>
  <si>
    <t>Директор дирекция СИ</t>
  </si>
  <si>
    <t xml:space="preserve">началник отдел СБ </t>
  </si>
  <si>
    <t>Изготвил:</t>
  </si>
  <si>
    <t>Мария Бояджиева</t>
  </si>
  <si>
    <t>гл.експерт отдел СБ</t>
  </si>
  <si>
    <t>ТЕ</t>
  </si>
  <si>
    <t>ОПРР</t>
  </si>
  <si>
    <t xml:space="preserve">Намаляване на разходите на енергия, намаляване емисиите от СО2, подобрен комфорт на обитаване в  сградите 
</t>
  </si>
  <si>
    <t>Слънчева инсталация за БГВ на ДГ"Снежанка"</t>
  </si>
  <si>
    <t>за изпълнение на Общинска програма за насърчаване използването на енергия от възобновяеми източници и биогорива (ОПНИЕВИБГ) на община Пловдив</t>
  </si>
  <si>
    <t>2020 г.</t>
  </si>
  <si>
    <t>краткосрочна/дългосрочна ОПНИЕВИБГ на община Пловдив  20…20…..г.</t>
  </si>
  <si>
    <t>инж.Т.Петкова</t>
  </si>
  <si>
    <t xml:space="preserve">1.поставяне на соларни инсталации за топла вода на сградите на 2 детски градини и многофункционална спортна зала към СУ"Любен Каравелов" - ул."Лютиче" № 2 </t>
  </si>
  <si>
    <t>Слънчева инсталация за БГВ на ДГ"Чайка"</t>
  </si>
  <si>
    <t>нова сграда</t>
  </si>
</sst>
</file>

<file path=xl/styles.xml><?xml version="1.0" encoding="utf-8"?>
<styleSheet xmlns="http://schemas.openxmlformats.org/spreadsheetml/2006/main">
  <numFmts count="1">
    <numFmt numFmtId="180" formatCode="0.0"/>
  </numFmts>
  <fonts count="19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  <charset val="204"/>
    </font>
    <font>
      <b/>
      <vertAlign val="subscript"/>
      <sz val="10"/>
      <name val="Arial"/>
      <family val="2"/>
      <charset val="204"/>
    </font>
    <font>
      <i/>
      <sz val="11"/>
      <color indexed="8"/>
      <name val="Calibri"/>
      <family val="2"/>
      <charset val="204"/>
    </font>
    <font>
      <i/>
      <sz val="10"/>
      <name val="Calibri"/>
      <family val="2"/>
      <charset val="204"/>
    </font>
    <font>
      <i/>
      <vertAlign val="superscript"/>
      <sz val="10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56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">
    <xf numFmtId="0" fontId="0" fillId="0" borderId="0"/>
    <xf numFmtId="0" fontId="12" fillId="3" borderId="0" applyNumberFormat="0" applyBorder="0" applyAlignment="0" applyProtection="0"/>
    <xf numFmtId="0" fontId="2" fillId="0" borderId="0"/>
    <xf numFmtId="0" fontId="2" fillId="0" borderId="0"/>
    <xf numFmtId="0" fontId="11" fillId="0" borderId="0"/>
    <xf numFmtId="0" fontId="9" fillId="0" borderId="0"/>
    <xf numFmtId="0" fontId="4" fillId="0" borderId="0"/>
    <xf numFmtId="0" fontId="2" fillId="2" borderId="14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3" xfId="6" applyFont="1" applyBorder="1" applyAlignment="1" applyProtection="1">
      <alignment horizontal="center" vertical="center" wrapText="1"/>
      <protection locked="0"/>
    </xf>
    <xf numFmtId="0" fontId="3" fillId="0" borderId="4" xfId="6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Fill="1" applyBorder="1" applyAlignment="1"/>
    <xf numFmtId="0" fontId="0" fillId="0" borderId="3" xfId="0" applyBorder="1" applyAlignment="1">
      <alignment vertical="center"/>
    </xf>
    <xf numFmtId="0" fontId="0" fillId="4" borderId="3" xfId="0" applyFill="1" applyBorder="1"/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/>
    <xf numFmtId="0" fontId="0" fillId="5" borderId="8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5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3" fillId="6" borderId="3" xfId="7" applyNumberFormat="1" applyFont="1" applyFill="1" applyBorder="1" applyAlignment="1">
      <alignment horizontal="center" vertical="center" wrapText="1"/>
    </xf>
    <xf numFmtId="0" fontId="15" fillId="7" borderId="3" xfId="1" applyFont="1" applyFill="1" applyBorder="1" applyAlignment="1">
      <alignment horizontal="center" vertical="center" wrapText="1"/>
    </xf>
    <xf numFmtId="3" fontId="15" fillId="7" borderId="3" xfId="1" applyNumberFormat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 wrapText="1"/>
    </xf>
    <xf numFmtId="1" fontId="7" fillId="7" borderId="3" xfId="1" applyNumberFormat="1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3" xfId="0" applyFill="1" applyBorder="1" applyAlignment="1">
      <alignment vertical="center"/>
    </xf>
    <xf numFmtId="0" fontId="0" fillId="0" borderId="3" xfId="0" applyBorder="1" applyAlignment="1">
      <alignment horizontal="center" wrapText="1"/>
    </xf>
    <xf numFmtId="0" fontId="2" fillId="0" borderId="0" xfId="6" applyFont="1" applyAlignment="1">
      <alignment wrapText="1"/>
    </xf>
    <xf numFmtId="0" fontId="9" fillId="0" borderId="0" xfId="5"/>
    <xf numFmtId="0" fontId="2" fillId="0" borderId="0" xfId="5" applyFont="1"/>
    <xf numFmtId="0" fontId="2" fillId="0" borderId="0" xfId="6" applyFont="1"/>
    <xf numFmtId="0" fontId="2" fillId="0" borderId="0" xfId="5" applyFont="1" applyAlignment="1">
      <alignment wrapText="1"/>
    </xf>
    <xf numFmtId="0" fontId="2" fillId="0" borderId="0" xfId="6" applyFont="1" applyAlignment="1">
      <alignment horizontal="left" vertical="center" wrapText="1"/>
    </xf>
    <xf numFmtId="0" fontId="3" fillId="0" borderId="0" xfId="6" applyFont="1" applyAlignment="1">
      <alignment vertical="center"/>
    </xf>
    <xf numFmtId="0" fontId="10" fillId="0" borderId="0" xfId="5" applyFont="1" applyAlignment="1">
      <alignment vertical="top" wrapText="1"/>
    </xf>
    <xf numFmtId="0" fontId="9" fillId="0" borderId="0" xfId="5" applyAlignment="1">
      <alignment wrapText="1"/>
    </xf>
    <xf numFmtId="0" fontId="2" fillId="0" borderId="0" xfId="5" applyFont="1" applyAlignment="1">
      <alignment horizontal="left"/>
    </xf>
    <xf numFmtId="0" fontId="2" fillId="0" borderId="0" xfId="6" applyFont="1" applyAlignment="1">
      <alignment horizontal="center" vertical="center" wrapText="1"/>
    </xf>
    <xf numFmtId="0" fontId="9" fillId="0" borderId="3" xfId="5" applyBorder="1"/>
    <xf numFmtId="0" fontId="9" fillId="0" borderId="3" xfId="5" applyBorder="1" applyAlignment="1">
      <alignment wrapText="1"/>
    </xf>
    <xf numFmtId="0" fontId="2" fillId="0" borderId="3" xfId="5" applyFont="1" applyFill="1" applyBorder="1" applyAlignment="1">
      <alignment horizontal="left" vertical="center"/>
    </xf>
    <xf numFmtId="0" fontId="2" fillId="0" borderId="3" xfId="5" applyFont="1" applyFill="1" applyBorder="1" applyAlignment="1">
      <alignment horizontal="center" vertical="center"/>
    </xf>
    <xf numFmtId="0" fontId="9" fillId="0" borderId="3" xfId="5" applyFill="1" applyBorder="1"/>
    <xf numFmtId="0" fontId="0" fillId="5" borderId="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2" fillId="0" borderId="0" xfId="0" applyFont="1"/>
    <xf numFmtId="0" fontId="13" fillId="0" borderId="0" xfId="0" applyFont="1"/>
    <xf numFmtId="0" fontId="0" fillId="0" borderId="3" xfId="0" applyBorder="1" applyAlignment="1">
      <alignment horizontal="center" vertical="center" wrapText="1"/>
    </xf>
    <xf numFmtId="180" fontId="2" fillId="0" borderId="3" xfId="6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6" borderId="3" xfId="7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left" vertical="center" wrapText="1"/>
    </xf>
    <xf numFmtId="0" fontId="13" fillId="10" borderId="9" xfId="0" applyFont="1" applyFill="1" applyBorder="1" applyAlignment="1">
      <alignment horizontal="left" vertical="center" wrapText="1"/>
    </xf>
    <xf numFmtId="0" fontId="13" fillId="10" borderId="11" xfId="0" applyFont="1" applyFill="1" applyBorder="1" applyAlignment="1">
      <alignment horizontal="left" vertical="center" wrapText="1"/>
    </xf>
    <xf numFmtId="0" fontId="0" fillId="10" borderId="3" xfId="0" applyFill="1" applyBorder="1" applyAlignment="1">
      <alignment horizontal="center" vertical="center" wrapText="1"/>
    </xf>
    <xf numFmtId="0" fontId="2" fillId="6" borderId="3" xfId="7" applyFont="1" applyFill="1" applyBorder="1" applyAlignment="1"/>
    <xf numFmtId="0" fontId="3" fillId="6" borderId="3" xfId="7" applyFont="1" applyFill="1" applyBorder="1" applyAlignment="1">
      <alignment horizontal="center" vertical="center"/>
    </xf>
    <xf numFmtId="2" fontId="3" fillId="6" borderId="3" xfId="7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12" borderId="5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17" fillId="0" borderId="3" xfId="0" applyFont="1" applyBorder="1" applyAlignment="1">
      <alignment horizontal="left"/>
    </xf>
    <xf numFmtId="0" fontId="13" fillId="7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</cellXfs>
  <cellStyles count="10">
    <cellStyle name="Good" xfId="1" builtinId="26"/>
    <cellStyle name="Normal" xfId="0" builtinId="0"/>
    <cellStyle name="Normal 2" xfId="2"/>
    <cellStyle name="Normal 3" xfId="3"/>
    <cellStyle name="Normal 4" xfId="4"/>
    <cellStyle name="Normal 5" xfId="5"/>
    <cellStyle name="Normal_Otchet_planove_new" xfId="6"/>
    <cellStyle name="Note 2" xfId="7"/>
    <cellStyle name="Percent 2" xfId="8"/>
    <cellStyle name="Style 1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4X9RAIQR\forma%20ZEVI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users\IHristova\tselevaPrograma%202008%20Centralni%20vedomst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eea.government.bg/Documents%20and%20Settings/knaydenov/Local%20Settings/Temporary%20Internet%20Files/Content.IE5/SK4KWQ6B/Otchet_planove_ne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0"/>
      <sheetData sheetId="1"/>
      <sheetData sheetId="2" refreshError="1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R558"/>
  <sheetViews>
    <sheetView workbookViewId="0">
      <selection activeCell="C2" sqref="C2:C10"/>
    </sheetView>
  </sheetViews>
  <sheetFormatPr defaultRowHeight="12.75"/>
  <cols>
    <col min="1" max="1" width="26.28515625" style="37" customWidth="1"/>
    <col min="2" max="2" width="25.140625" style="37" customWidth="1"/>
    <col min="3" max="3" width="27" style="37" customWidth="1"/>
    <col min="4" max="4" width="14.140625" style="37" customWidth="1"/>
    <col min="5" max="5" width="16.7109375" style="37" customWidth="1"/>
    <col min="6" max="16384" width="9.140625" style="37"/>
  </cols>
  <sheetData>
    <row r="1" spans="1:18">
      <c r="A1" s="36"/>
    </row>
    <row r="2" spans="1:18" ht="12.75" customHeight="1">
      <c r="A2" s="38" t="s">
        <v>80</v>
      </c>
      <c r="B2" s="39"/>
      <c r="C2" s="38" t="s">
        <v>81</v>
      </c>
      <c r="D2" s="40"/>
      <c r="E2" s="40" t="s">
        <v>82</v>
      </c>
      <c r="F2" s="41" t="s">
        <v>83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84</v>
      </c>
      <c r="C3" s="38" t="s">
        <v>85</v>
      </c>
      <c r="D3" s="40"/>
      <c r="E3" s="40" t="s">
        <v>86</v>
      </c>
      <c r="F3" s="41" t="s">
        <v>87</v>
      </c>
      <c r="G3" s="44"/>
      <c r="O3" s="43"/>
      <c r="P3" s="43"/>
      <c r="Q3" s="43"/>
      <c r="R3" s="43"/>
    </row>
    <row r="4" spans="1:18">
      <c r="A4" s="38" t="s">
        <v>88</v>
      </c>
      <c r="C4" s="38" t="s">
        <v>89</v>
      </c>
      <c r="D4" s="40"/>
      <c r="E4" s="37" t="s">
        <v>90</v>
      </c>
      <c r="F4" s="41" t="s">
        <v>91</v>
      </c>
      <c r="G4" s="44"/>
      <c r="O4" s="43"/>
      <c r="P4" s="43"/>
      <c r="Q4" s="43"/>
      <c r="R4" s="43"/>
    </row>
    <row r="5" spans="1:18" ht="12.75" customHeight="1">
      <c r="A5" s="38" t="s">
        <v>92</v>
      </c>
      <c r="C5" s="38" t="s">
        <v>93</v>
      </c>
      <c r="D5" s="40"/>
      <c r="E5" s="40" t="s">
        <v>94</v>
      </c>
      <c r="F5" s="45" t="s">
        <v>95</v>
      </c>
      <c r="G5" s="44"/>
      <c r="O5" s="43"/>
      <c r="P5" s="43"/>
      <c r="Q5" s="43"/>
      <c r="R5" s="43"/>
    </row>
    <row r="6" spans="1:18" ht="12.75" customHeight="1">
      <c r="C6" s="38" t="s">
        <v>96</v>
      </c>
      <c r="D6" s="40"/>
      <c r="E6" s="40" t="s">
        <v>97</v>
      </c>
      <c r="F6" s="46"/>
      <c r="G6" s="44"/>
      <c r="O6" s="43"/>
      <c r="P6" s="43"/>
      <c r="Q6" s="43"/>
      <c r="R6" s="43"/>
    </row>
    <row r="7" spans="1:18" ht="12.75" customHeight="1">
      <c r="B7" s="39"/>
      <c r="C7" s="38" t="s">
        <v>98</v>
      </c>
      <c r="D7" s="40"/>
      <c r="E7" s="38" t="s">
        <v>99</v>
      </c>
      <c r="F7" s="46"/>
      <c r="G7" s="44"/>
      <c r="O7" s="43"/>
      <c r="P7" s="43"/>
      <c r="Q7" s="43"/>
      <c r="R7" s="43"/>
    </row>
    <row r="8" spans="1:18" ht="12.75" customHeight="1">
      <c r="B8" s="39"/>
      <c r="C8" s="38" t="s">
        <v>100</v>
      </c>
      <c r="D8" s="40"/>
      <c r="E8" s="44" t="s">
        <v>101</v>
      </c>
      <c r="F8" s="46"/>
      <c r="G8" s="44"/>
    </row>
    <row r="9" spans="1:18">
      <c r="B9" s="39"/>
      <c r="C9" s="38" t="s">
        <v>102</v>
      </c>
      <c r="D9" s="40"/>
      <c r="E9" s="44" t="s">
        <v>103</v>
      </c>
      <c r="F9" s="46"/>
      <c r="G9" s="44"/>
    </row>
    <row r="10" spans="1:18">
      <c r="B10" s="39"/>
      <c r="C10" s="38" t="s">
        <v>104</v>
      </c>
      <c r="D10" s="40"/>
      <c r="F10" s="39"/>
      <c r="G10" s="44"/>
    </row>
    <row r="11" spans="1:18">
      <c r="C11" s="44"/>
      <c r="D11" s="40"/>
      <c r="E11" s="44"/>
      <c r="F11" s="44"/>
      <c r="G11" s="44"/>
    </row>
    <row r="12" spans="1:18">
      <c r="C12" s="44"/>
      <c r="D12" s="44"/>
      <c r="E12" s="44"/>
      <c r="F12" s="44"/>
      <c r="G12" s="44"/>
    </row>
    <row r="13" spans="1:18">
      <c r="A13" s="40"/>
      <c r="C13" s="44"/>
      <c r="D13" s="44"/>
      <c r="E13" s="44"/>
      <c r="F13" s="44"/>
      <c r="G13" s="44"/>
    </row>
    <row r="14" spans="1:18">
      <c r="C14" s="44"/>
      <c r="D14" s="44"/>
      <c r="E14" s="44"/>
      <c r="F14" s="44"/>
      <c r="G14" s="44"/>
    </row>
    <row r="15" spans="1:18">
      <c r="C15" s="44"/>
      <c r="D15" s="44"/>
      <c r="E15" s="44"/>
      <c r="F15" s="44"/>
      <c r="G15" s="44"/>
    </row>
    <row r="16" spans="1:18">
      <c r="C16" s="44"/>
      <c r="D16" s="44"/>
      <c r="E16" s="44"/>
      <c r="F16" s="44"/>
      <c r="G16" s="44"/>
    </row>
    <row r="17" spans="1:7">
      <c r="C17" s="44"/>
      <c r="D17" s="44"/>
      <c r="E17" s="44"/>
      <c r="F17" s="44"/>
      <c r="G17" s="44"/>
    </row>
    <row r="18" spans="1:7">
      <c r="C18" s="44"/>
      <c r="D18" s="44"/>
      <c r="E18" s="44"/>
      <c r="F18" s="44"/>
      <c r="G18" s="44"/>
    </row>
    <row r="19" spans="1:7" ht="13.5" customHeight="1">
      <c r="D19" s="44"/>
      <c r="E19" s="44"/>
      <c r="F19" s="44"/>
      <c r="G19" s="44"/>
    </row>
    <row r="20" spans="1:7">
      <c r="A20" s="47" t="s">
        <v>105</v>
      </c>
      <c r="B20" s="47" t="s">
        <v>106</v>
      </c>
      <c r="C20" s="48" t="s">
        <v>107</v>
      </c>
    </row>
    <row r="21" spans="1:7" ht="18" customHeight="1">
      <c r="A21" s="49" t="s">
        <v>108</v>
      </c>
      <c r="B21" s="47">
        <v>2.9169999999999998</v>
      </c>
      <c r="C21" s="47">
        <v>0.33400000000000002</v>
      </c>
    </row>
    <row r="22" spans="1:7" ht="16.5" customHeight="1">
      <c r="A22" s="49" t="s">
        <v>109</v>
      </c>
      <c r="B22" s="47">
        <v>4.7779999999999996</v>
      </c>
      <c r="C22" s="47">
        <v>0.34599999999999997</v>
      </c>
    </row>
    <row r="23" spans="1:7" ht="15.75" customHeight="1">
      <c r="A23" s="49" t="s">
        <v>110</v>
      </c>
      <c r="B23" s="47">
        <v>3.6110000000000002</v>
      </c>
      <c r="C23" s="47">
        <v>0.35599999999999998</v>
      </c>
    </row>
    <row r="24" spans="1:7" ht="12.75" customHeight="1">
      <c r="A24" s="49" t="s">
        <v>78</v>
      </c>
      <c r="B24" s="47">
        <v>5.5549999999999997</v>
      </c>
      <c r="C24" s="47">
        <v>0.32400000000000001</v>
      </c>
    </row>
    <row r="25" spans="1:7" ht="12.75" customHeight="1">
      <c r="A25" s="49" t="s">
        <v>111</v>
      </c>
      <c r="B25" s="47">
        <v>7.0830000000000002</v>
      </c>
      <c r="C25" s="47">
        <v>0.33400000000000002</v>
      </c>
    </row>
    <row r="26" spans="1:7">
      <c r="A26" s="49" t="s">
        <v>112</v>
      </c>
      <c r="B26" s="47">
        <v>7.1660000000000004</v>
      </c>
      <c r="C26" s="47">
        <v>0.48099999999999998</v>
      </c>
    </row>
    <row r="27" spans="1:7" ht="12.75" customHeight="1">
      <c r="A27" s="49" t="s">
        <v>113</v>
      </c>
      <c r="B27" s="47">
        <v>11.569000000000001</v>
      </c>
      <c r="C27" s="47">
        <v>0.26300000000000001</v>
      </c>
    </row>
    <row r="28" spans="1:7" ht="12.75" customHeight="1">
      <c r="A28" s="49" t="s">
        <v>114</v>
      </c>
      <c r="B28" s="47">
        <v>11.111000000000001</v>
      </c>
      <c r="C28" s="47">
        <v>0.27600000000000002</v>
      </c>
    </row>
    <row r="29" spans="1:7">
      <c r="A29" s="49" t="s">
        <v>79</v>
      </c>
      <c r="B29" s="47">
        <v>12.776999999999999</v>
      </c>
      <c r="C29" s="47">
        <v>0.22500000000000001</v>
      </c>
    </row>
    <row r="30" spans="1:7">
      <c r="A30" s="49" t="s">
        <v>115</v>
      </c>
      <c r="B30" s="47">
        <v>9.0350000000000001</v>
      </c>
      <c r="C30" s="47">
        <v>0.20200000000000001</v>
      </c>
    </row>
    <row r="31" spans="1:7">
      <c r="A31" s="50" t="s">
        <v>18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S88"/>
  <sheetViews>
    <sheetView tabSelected="1" zoomScale="87" zoomScaleNormal="87" workbookViewId="0">
      <selection activeCell="O69" sqref="O69:Q69"/>
    </sheetView>
  </sheetViews>
  <sheetFormatPr defaultRowHeight="15"/>
  <cols>
    <col min="1" max="1" width="14.5703125" customWidth="1"/>
    <col min="2" max="2" width="13.28515625" customWidth="1"/>
    <col min="3" max="3" width="11.140625" customWidth="1"/>
    <col min="4" max="4" width="9.42578125" customWidth="1"/>
    <col min="6" max="6" width="11.28515625" customWidth="1"/>
    <col min="7" max="7" width="14.140625" customWidth="1"/>
    <col min="8" max="8" width="13.85546875" customWidth="1"/>
    <col min="9" max="9" width="8.7109375" customWidth="1"/>
    <col min="10" max="11" width="14.42578125" customWidth="1"/>
    <col min="12" max="12" width="10.42578125" customWidth="1"/>
    <col min="13" max="13" width="16.140625" customWidth="1"/>
    <col min="14" max="14" width="14.5703125" customWidth="1"/>
    <col min="16" max="16" width="10.7109375" customWidth="1"/>
    <col min="17" max="17" width="14.5703125" customWidth="1"/>
  </cols>
  <sheetData>
    <row r="2" spans="1:19" ht="15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9" ht="18.75">
      <c r="A3" s="86" t="s">
        <v>151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9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7"/>
      <c r="M4" s="77"/>
      <c r="N4" s="77"/>
      <c r="O4" s="77"/>
      <c r="P4" s="1"/>
    </row>
    <row r="5" spans="1:19" ht="21" customHeight="1">
      <c r="A5" s="87" t="s">
        <v>39</v>
      </c>
      <c r="B5" s="87"/>
      <c r="C5" s="88" t="s">
        <v>123</v>
      </c>
      <c r="D5" s="88"/>
      <c r="E5" s="88"/>
      <c r="F5" s="14" t="s">
        <v>124</v>
      </c>
      <c r="G5" s="88" t="s">
        <v>127</v>
      </c>
      <c r="H5" s="88"/>
      <c r="I5" s="70" t="s">
        <v>128</v>
      </c>
      <c r="J5" s="70"/>
      <c r="K5" s="70"/>
      <c r="L5" s="15"/>
      <c r="M5" s="16"/>
      <c r="N5" s="16"/>
      <c r="O5" s="16"/>
      <c r="P5" s="3"/>
    </row>
    <row r="6" spans="1:19" ht="23.25" customHeight="1">
      <c r="A6" s="71" t="s">
        <v>40</v>
      </c>
      <c r="B6" s="71"/>
      <c r="C6" s="72" t="s">
        <v>125</v>
      </c>
      <c r="D6" s="73"/>
      <c r="E6" s="74"/>
      <c r="F6" s="11" t="s">
        <v>126</v>
      </c>
      <c r="G6" s="75" t="s">
        <v>3</v>
      </c>
      <c r="H6" s="75"/>
      <c r="I6" s="75"/>
      <c r="J6" s="75"/>
      <c r="K6" s="75" t="s">
        <v>129</v>
      </c>
      <c r="L6" s="75"/>
      <c r="M6" s="75"/>
      <c r="N6" s="75"/>
      <c r="O6" s="17" t="s">
        <v>130</v>
      </c>
      <c r="P6" s="2"/>
    </row>
    <row r="7" spans="1:19" ht="17.25" customHeight="1">
      <c r="A7" s="89" t="s">
        <v>1</v>
      </c>
      <c r="B7" s="89"/>
      <c r="C7" s="78" t="s">
        <v>131</v>
      </c>
      <c r="D7" s="79"/>
      <c r="E7" s="79"/>
      <c r="F7" s="79"/>
      <c r="G7" s="79"/>
      <c r="H7" s="79"/>
      <c r="I7" s="80" t="s">
        <v>2</v>
      </c>
      <c r="J7" s="80"/>
      <c r="K7" s="80"/>
      <c r="L7" s="81" t="s">
        <v>134</v>
      </c>
      <c r="M7" s="81"/>
      <c r="N7" s="81"/>
      <c r="O7" s="81"/>
    </row>
    <row r="8" spans="1:19" ht="17.25" customHeight="1">
      <c r="A8" s="71" t="s">
        <v>41</v>
      </c>
      <c r="B8" s="71"/>
      <c r="C8" s="90" t="s">
        <v>132</v>
      </c>
      <c r="D8" s="90"/>
      <c r="E8" s="90"/>
      <c r="F8" s="90"/>
      <c r="G8" s="90"/>
      <c r="H8" s="90"/>
      <c r="I8" s="80" t="s">
        <v>135</v>
      </c>
      <c r="J8" s="80"/>
      <c r="K8" s="80"/>
      <c r="L8" s="81" t="s">
        <v>133</v>
      </c>
      <c r="M8" s="81"/>
      <c r="N8" s="81"/>
      <c r="O8" s="81"/>
    </row>
    <row r="9" spans="1:19" ht="20.25" customHeight="1">
      <c r="A9" s="71" t="s">
        <v>42</v>
      </c>
      <c r="B9" s="71"/>
      <c r="C9" s="82" t="s">
        <v>153</v>
      </c>
      <c r="D9" s="83"/>
      <c r="E9" s="83"/>
      <c r="F9" s="83"/>
      <c r="G9" s="83"/>
      <c r="H9" s="83"/>
      <c r="I9" s="83"/>
      <c r="J9" s="83"/>
      <c r="K9" s="84"/>
      <c r="L9" s="93" t="s">
        <v>43</v>
      </c>
      <c r="M9" s="93"/>
      <c r="N9" s="93" t="s">
        <v>152</v>
      </c>
      <c r="O9" s="93"/>
    </row>
    <row r="10" spans="1:19" ht="14.2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spans="1:19" ht="15" hidden="1" customHeight="1"/>
    <row r="12" spans="1:19" ht="30" customHeight="1">
      <c r="A12" s="91" t="s">
        <v>34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18"/>
      <c r="S12" s="4"/>
    </row>
    <row r="13" spans="1:19" ht="25.5" customHeight="1">
      <c r="A13" s="62" t="s">
        <v>21</v>
      </c>
      <c r="B13" s="62" t="s">
        <v>76</v>
      </c>
      <c r="C13" s="62" t="s">
        <v>4</v>
      </c>
      <c r="D13" s="62" t="s">
        <v>116</v>
      </c>
      <c r="E13" s="62" t="s">
        <v>8</v>
      </c>
      <c r="F13" s="62" t="s">
        <v>9</v>
      </c>
      <c r="G13" s="62" t="s">
        <v>73</v>
      </c>
      <c r="H13" s="62"/>
      <c r="I13" s="62"/>
      <c r="J13" s="62"/>
      <c r="K13" s="62"/>
      <c r="L13" s="62"/>
      <c r="M13" s="62"/>
      <c r="N13" s="62" t="s">
        <v>45</v>
      </c>
      <c r="O13" s="62" t="s">
        <v>7</v>
      </c>
      <c r="P13" s="62" t="s">
        <v>6</v>
      </c>
      <c r="Q13" s="62" t="s">
        <v>5</v>
      </c>
      <c r="R13" s="4"/>
    </row>
    <row r="14" spans="1:19" ht="25.5" customHeight="1">
      <c r="A14" s="62"/>
      <c r="B14" s="62"/>
      <c r="C14" s="62"/>
      <c r="D14" s="67"/>
      <c r="E14" s="68"/>
      <c r="F14" s="62"/>
      <c r="G14" s="69" t="s">
        <v>23</v>
      </c>
      <c r="H14" s="69"/>
      <c r="I14" s="62" t="s">
        <v>10</v>
      </c>
      <c r="J14" s="62"/>
      <c r="K14" s="69" t="s">
        <v>11</v>
      </c>
      <c r="L14" s="69" t="s">
        <v>12</v>
      </c>
      <c r="M14" s="69" t="s">
        <v>44</v>
      </c>
      <c r="N14" s="62"/>
      <c r="O14" s="62"/>
      <c r="P14" s="62"/>
      <c r="Q14" s="62"/>
    </row>
    <row r="15" spans="1:19" ht="8.25" hidden="1" customHeight="1">
      <c r="A15" s="62"/>
      <c r="B15" s="62"/>
      <c r="C15" s="62"/>
      <c r="D15" s="67"/>
      <c r="E15" s="68"/>
      <c r="F15" s="62"/>
      <c r="G15" s="69"/>
      <c r="H15" s="69"/>
      <c r="I15" s="69" t="s">
        <v>13</v>
      </c>
      <c r="J15" s="69" t="s">
        <v>14</v>
      </c>
      <c r="K15" s="69"/>
      <c r="L15" s="69"/>
      <c r="M15" s="69"/>
      <c r="N15" s="62"/>
      <c r="O15" s="62"/>
      <c r="P15" s="62"/>
      <c r="Q15" s="62"/>
    </row>
    <row r="16" spans="1:19" ht="25.5" customHeight="1">
      <c r="A16" s="62"/>
      <c r="B16" s="62"/>
      <c r="C16" s="62"/>
      <c r="D16" s="67"/>
      <c r="E16" s="68"/>
      <c r="F16" s="62"/>
      <c r="G16" s="28" t="s">
        <v>22</v>
      </c>
      <c r="H16" s="28" t="s">
        <v>74</v>
      </c>
      <c r="I16" s="69"/>
      <c r="J16" s="69"/>
      <c r="K16" s="69"/>
      <c r="L16" s="69"/>
      <c r="M16" s="69"/>
      <c r="N16" s="62"/>
      <c r="O16" s="62"/>
      <c r="P16" s="62"/>
      <c r="Q16" s="62"/>
    </row>
    <row r="17" spans="1:18" ht="54" customHeight="1">
      <c r="A17" s="29" t="s">
        <v>117</v>
      </c>
      <c r="B17" s="29" t="s">
        <v>15</v>
      </c>
      <c r="C17" s="29" t="s">
        <v>118</v>
      </c>
      <c r="D17" s="29" t="s">
        <v>15</v>
      </c>
      <c r="E17" s="30" t="s">
        <v>16</v>
      </c>
      <c r="F17" s="30" t="s">
        <v>17</v>
      </c>
      <c r="G17" s="31" t="s">
        <v>119</v>
      </c>
      <c r="H17" s="31" t="s">
        <v>118</v>
      </c>
      <c r="I17" s="30" t="s">
        <v>75</v>
      </c>
      <c r="J17" s="30" t="s">
        <v>75</v>
      </c>
      <c r="K17" s="30" t="s">
        <v>17</v>
      </c>
      <c r="L17" s="32" t="s">
        <v>24</v>
      </c>
      <c r="M17" s="29" t="s">
        <v>25</v>
      </c>
      <c r="N17" s="29" t="s">
        <v>118</v>
      </c>
      <c r="O17" s="31" t="s">
        <v>19</v>
      </c>
      <c r="P17" s="29" t="s">
        <v>20</v>
      </c>
      <c r="Q17" s="29" t="s">
        <v>18</v>
      </c>
    </row>
    <row r="18" spans="1:18" ht="39.75" customHeight="1">
      <c r="A18" s="66" t="s">
        <v>150</v>
      </c>
      <c r="B18" s="66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8"/>
    </row>
    <row r="19" spans="1:18">
      <c r="A19" s="13" t="s">
        <v>84</v>
      </c>
      <c r="B19" s="7"/>
      <c r="C19" s="13" t="s">
        <v>85</v>
      </c>
      <c r="D19" s="13" t="s">
        <v>147</v>
      </c>
      <c r="E19" s="13">
        <v>12.88</v>
      </c>
      <c r="F19" s="13"/>
      <c r="G19" s="13"/>
      <c r="H19" s="13" t="s">
        <v>18</v>
      </c>
      <c r="I19" s="61"/>
      <c r="J19" s="61"/>
      <c r="K19" s="59">
        <v>0</v>
      </c>
      <c r="L19" s="61"/>
      <c r="M19" s="61">
        <v>0</v>
      </c>
      <c r="N19" s="61" t="s">
        <v>82</v>
      </c>
      <c r="O19" s="61">
        <v>18055</v>
      </c>
      <c r="P19" s="13">
        <v>0</v>
      </c>
      <c r="Q19" s="13"/>
      <c r="R19" s="9"/>
    </row>
    <row r="20" spans="1:18" ht="29.25" customHeight="1">
      <c r="A20" s="66" t="s">
        <v>156</v>
      </c>
      <c r="B20" s="66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5"/>
      <c r="R20" s="10"/>
    </row>
    <row r="21" spans="1:18">
      <c r="A21" s="58"/>
      <c r="B21" s="13"/>
      <c r="C21" s="58" t="s">
        <v>85</v>
      </c>
      <c r="D21" s="58" t="s">
        <v>147</v>
      </c>
      <c r="E21" s="61">
        <v>23.8</v>
      </c>
      <c r="F21" s="58"/>
      <c r="G21" s="58"/>
      <c r="H21" s="58" t="s">
        <v>18</v>
      </c>
      <c r="I21" s="35"/>
      <c r="J21" s="58"/>
      <c r="K21" s="59">
        <f>G21*VLOOKUP($H21,Data!$A$21:$C$31,2,FALSE)*1000+SUM(I21:J21)</f>
        <v>0</v>
      </c>
      <c r="L21" s="58"/>
      <c r="M21" s="58">
        <f>G21*VLOOKUP($H21,Data!$A$21:$C$31,2,FALSE)*VLOOKUP($H21,Data!$A$21:$C$31,3,FALSE)+(I21*0.819+J21*0.247)/1000</f>
        <v>0</v>
      </c>
      <c r="N21" s="61" t="s">
        <v>103</v>
      </c>
      <c r="O21" s="61">
        <v>81627</v>
      </c>
      <c r="P21" s="58">
        <v>100</v>
      </c>
      <c r="Q21" s="58" t="s">
        <v>157</v>
      </c>
    </row>
    <row r="22" spans="1:18" ht="28.5" customHeight="1">
      <c r="A22" s="66" t="s">
        <v>77</v>
      </c>
      <c r="B22" s="66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5"/>
    </row>
    <row r="23" spans="1:18">
      <c r="A23" s="58"/>
      <c r="B23" s="13"/>
      <c r="C23" s="58"/>
      <c r="D23" s="58"/>
      <c r="E23" s="58"/>
      <c r="F23" s="58"/>
      <c r="G23" s="58"/>
      <c r="H23" s="58" t="s">
        <v>18</v>
      </c>
      <c r="I23" s="58"/>
      <c r="J23" s="58"/>
      <c r="K23" s="59">
        <f>G23*VLOOKUP($H23,Data!$A$21:$C$31,2,FALSE)*1000+SUM(I23:J23)</f>
        <v>0</v>
      </c>
      <c r="L23" s="58"/>
      <c r="M23" s="58">
        <f>G23*VLOOKUP($H23,Data!$A$21:$C$31,2,FALSE)*VLOOKUP($H23,Data!$A$21:$C$31,3,FALSE)+(I23*0.819+J23*0.247)/1000</f>
        <v>0</v>
      </c>
      <c r="N23" s="58"/>
      <c r="O23" s="58"/>
      <c r="P23" s="58"/>
      <c r="Q23" s="58"/>
    </row>
    <row r="24" spans="1:18" ht="26.25" customHeight="1">
      <c r="A24" s="66" t="s">
        <v>77</v>
      </c>
      <c r="B24" s="66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5"/>
    </row>
    <row r="25" spans="1:18">
      <c r="A25" s="58"/>
      <c r="B25" s="13"/>
      <c r="C25" s="58"/>
      <c r="D25" s="35"/>
      <c r="E25" s="35"/>
      <c r="F25" s="35"/>
      <c r="G25" s="35"/>
      <c r="H25" s="58" t="s">
        <v>18</v>
      </c>
      <c r="I25" s="60"/>
      <c r="J25" s="60"/>
      <c r="K25" s="59">
        <f>G25*VLOOKUP($H25,Data!$A$21:$C$31,2,FALSE)*1000+SUM(I25:J25)</f>
        <v>0</v>
      </c>
      <c r="L25" s="35"/>
      <c r="M25" s="58">
        <f>G25*VLOOKUP($H25,Data!$A$21:$C$31,2,FALSE)*VLOOKUP($H25,Data!$A$21:$C$31,3,FALSE)+(I25*0.819+J25*0.247)/1000</f>
        <v>0</v>
      </c>
      <c r="N25" s="58"/>
      <c r="O25" s="60"/>
      <c r="P25" s="60"/>
      <c r="Q25" s="60"/>
    </row>
    <row r="26" spans="1:18" ht="25.5" customHeight="1">
      <c r="A26" s="66" t="s">
        <v>77</v>
      </c>
      <c r="B26" s="66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5"/>
    </row>
    <row r="27" spans="1:18">
      <c r="A27" s="58"/>
      <c r="B27" s="13"/>
      <c r="C27" s="58"/>
      <c r="D27" s="35"/>
      <c r="E27" s="35"/>
      <c r="F27" s="35"/>
      <c r="G27" s="35"/>
      <c r="H27" s="58" t="s">
        <v>18</v>
      </c>
      <c r="I27" s="60"/>
      <c r="J27" s="60"/>
      <c r="K27" s="59">
        <f>G27*VLOOKUP($H27,Data!$A$21:$C$31,2,FALSE)*1000+SUM(I27:J27)</f>
        <v>0</v>
      </c>
      <c r="L27" s="35"/>
      <c r="M27" s="58">
        <f>G27*VLOOKUP($H27,Data!$A$21:$C$31,2,FALSE)*VLOOKUP($H27,Data!$A$21:$C$31,3,FALSE)+(I27*0.819+J27*0.247)/1000</f>
        <v>0</v>
      </c>
      <c r="N27" s="58"/>
      <c r="O27" s="60"/>
      <c r="P27" s="60"/>
      <c r="Q27" s="60"/>
    </row>
    <row r="28" spans="1:18" ht="28.5" customHeight="1">
      <c r="A28" s="66" t="s">
        <v>77</v>
      </c>
      <c r="B28" s="66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</row>
    <row r="29" spans="1:18">
      <c r="A29" s="58"/>
      <c r="B29" s="13"/>
      <c r="C29" s="58"/>
      <c r="D29" s="35"/>
      <c r="E29" s="35"/>
      <c r="F29" s="35"/>
      <c r="G29" s="35"/>
      <c r="H29" s="58" t="s">
        <v>18</v>
      </c>
      <c r="I29" s="60"/>
      <c r="J29" s="60"/>
      <c r="K29" s="59">
        <f>G29*VLOOKUP($H29,Data!$A$21:$C$31,2,FALSE)*1000+SUM(I29:J29)</f>
        <v>0</v>
      </c>
      <c r="L29" s="35"/>
      <c r="M29" s="58">
        <f>G29*VLOOKUP($H29,Data!$A$21:$C$31,2,FALSE)*VLOOKUP($H29,Data!$A$21:$C$31,3,FALSE)+(I29*0.819+J29*0.247)/1000</f>
        <v>0</v>
      </c>
      <c r="N29" s="58"/>
      <c r="O29" s="60"/>
      <c r="P29" s="60"/>
      <c r="Q29" s="60"/>
    </row>
    <row r="30" spans="1:18" ht="28.5" customHeight="1">
      <c r="A30" s="66" t="s">
        <v>77</v>
      </c>
      <c r="B30" s="66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</row>
    <row r="31" spans="1:18">
      <c r="A31" s="58"/>
      <c r="B31" s="13"/>
      <c r="C31" s="58"/>
      <c r="D31" s="35"/>
      <c r="E31" s="35"/>
      <c r="F31" s="35"/>
      <c r="G31" s="35"/>
      <c r="H31" s="58" t="s">
        <v>18</v>
      </c>
      <c r="I31" s="60"/>
      <c r="J31" s="60"/>
      <c r="K31" s="59">
        <f>G31*VLOOKUP($H31,Data!$A$21:$C$31,2,FALSE)*1000+SUM(I31:J31)</f>
        <v>0</v>
      </c>
      <c r="L31" s="35"/>
      <c r="M31" s="58">
        <f>G31*VLOOKUP($H31,Data!$A$21:$C$31,2,FALSE)*VLOOKUP($H31,Data!$A$21:$C$31,3,FALSE)+(I31*0.819+J31*0.247)/1000</f>
        <v>0</v>
      </c>
      <c r="N31" s="58"/>
      <c r="O31" s="60"/>
      <c r="P31" s="60"/>
      <c r="Q31" s="60"/>
    </row>
    <row r="32" spans="1:18" ht="27" customHeight="1">
      <c r="A32" s="66" t="s">
        <v>77</v>
      </c>
      <c r="B32" s="66"/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5"/>
    </row>
    <row r="33" spans="1:17">
      <c r="A33" s="58"/>
      <c r="B33" s="13"/>
      <c r="C33" s="58"/>
      <c r="D33" s="35"/>
      <c r="E33" s="35"/>
      <c r="F33" s="35"/>
      <c r="G33" s="35"/>
      <c r="H33" s="58" t="s">
        <v>18</v>
      </c>
      <c r="I33" s="60"/>
      <c r="J33" s="60"/>
      <c r="K33" s="59">
        <f>G33*VLOOKUP($H33,Data!$A$21:$C$31,2,FALSE)*1000+SUM(I33:J33)</f>
        <v>0</v>
      </c>
      <c r="L33" s="35"/>
      <c r="M33" s="58">
        <f>G33*VLOOKUP($H33,Data!$A$21:$C$31,2,FALSE)*VLOOKUP($H33,Data!$A$21:$C$31,3,FALSE)+(I33*0.819+J33*0.247)/1000</f>
        <v>0</v>
      </c>
      <c r="N33" s="58"/>
      <c r="O33" s="60"/>
      <c r="P33" s="60"/>
      <c r="Q33" s="60"/>
    </row>
    <row r="34" spans="1:17" ht="30.75" customHeight="1">
      <c r="A34" s="66" t="s">
        <v>77</v>
      </c>
      <c r="B34" s="66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</row>
    <row r="35" spans="1:17">
      <c r="A35" s="58"/>
      <c r="B35" s="13"/>
      <c r="C35" s="58"/>
      <c r="D35" s="35"/>
      <c r="E35" s="35"/>
      <c r="F35" s="35"/>
      <c r="G35" s="35"/>
      <c r="H35" s="58" t="s">
        <v>18</v>
      </c>
      <c r="I35" s="60"/>
      <c r="J35" s="60"/>
      <c r="K35" s="59">
        <f>G35*VLOOKUP($H35,Data!$A$21:$C$31,2,FALSE)*1000+SUM(I35:J35)</f>
        <v>0</v>
      </c>
      <c r="L35" s="35"/>
      <c r="M35" s="58">
        <f>G35*VLOOKUP($H35,Data!$A$21:$C$31,2,FALSE)*VLOOKUP($H35,Data!$A$21:$C$31,3,FALSE)+(I35*0.819+J35*0.247)/1000</f>
        <v>0</v>
      </c>
      <c r="N35" s="58"/>
      <c r="O35" s="60"/>
      <c r="P35" s="60"/>
      <c r="Q35" s="60"/>
    </row>
    <row r="36" spans="1:17" ht="27" customHeight="1">
      <c r="A36" s="66" t="s">
        <v>77</v>
      </c>
      <c r="B36" s="66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</row>
    <row r="37" spans="1:17">
      <c r="A37" s="58"/>
      <c r="B37" s="13"/>
      <c r="C37" s="58"/>
      <c r="D37" s="35"/>
      <c r="E37" s="35"/>
      <c r="F37" s="35"/>
      <c r="G37" s="35"/>
      <c r="H37" s="58" t="s">
        <v>18</v>
      </c>
      <c r="I37" s="60"/>
      <c r="J37" s="60"/>
      <c r="K37" s="59">
        <f>G37*VLOOKUP($H37,Data!$A$21:$C$31,2,FALSE)*1000+SUM(I37:J37)</f>
        <v>0</v>
      </c>
      <c r="L37" s="35"/>
      <c r="M37" s="58">
        <f>G37*VLOOKUP($H37,Data!$A$21:$C$31,2,FALSE)*VLOOKUP($H37,Data!$A$21:$C$31,3,FALSE)+(I37*0.819+J37*0.247)/1000</f>
        <v>0</v>
      </c>
      <c r="N37" s="58"/>
      <c r="O37" s="60"/>
      <c r="P37" s="60"/>
      <c r="Q37" s="60"/>
    </row>
    <row r="38" spans="1:17" hidden="1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21.75" customHeight="1">
      <c r="A39" s="104" t="s">
        <v>46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1:17" ht="30">
      <c r="A40" s="94" t="s">
        <v>36</v>
      </c>
      <c r="B40" s="95"/>
      <c r="C40" s="95"/>
      <c r="D40" s="95"/>
      <c r="E40" s="95"/>
      <c r="F40" s="95"/>
      <c r="G40" s="96"/>
      <c r="H40" s="114" t="s">
        <v>47</v>
      </c>
      <c r="I40" s="105"/>
      <c r="J40" s="105"/>
      <c r="K40" s="105"/>
      <c r="L40" s="95" t="s">
        <v>58</v>
      </c>
      <c r="M40" s="96"/>
      <c r="N40" s="33" t="s">
        <v>35</v>
      </c>
      <c r="O40" s="94" t="s">
        <v>5</v>
      </c>
      <c r="P40" s="95"/>
      <c r="Q40" s="96"/>
    </row>
    <row r="41" spans="1:17">
      <c r="A41" s="97" t="s">
        <v>155</v>
      </c>
      <c r="B41" s="98"/>
      <c r="C41" s="98"/>
      <c r="D41" s="98"/>
      <c r="E41" s="98"/>
      <c r="F41" s="98"/>
      <c r="G41" s="99"/>
      <c r="H41" s="106" t="s">
        <v>49</v>
      </c>
      <c r="I41" s="107"/>
      <c r="J41" s="107"/>
      <c r="K41" s="108"/>
      <c r="L41" s="97" t="s">
        <v>149</v>
      </c>
      <c r="M41" s="99"/>
      <c r="N41" s="103" t="s">
        <v>148</v>
      </c>
      <c r="O41" s="92"/>
      <c r="P41" s="92"/>
      <c r="Q41" s="92"/>
    </row>
    <row r="42" spans="1:17" ht="56.25" customHeight="1">
      <c r="A42" s="100"/>
      <c r="B42" s="101"/>
      <c r="C42" s="101"/>
      <c r="D42" s="101"/>
      <c r="E42" s="101"/>
      <c r="F42" s="101"/>
      <c r="G42" s="102"/>
      <c r="H42" s="109"/>
      <c r="I42" s="110"/>
      <c r="J42" s="110"/>
      <c r="K42" s="111"/>
      <c r="L42" s="100"/>
      <c r="M42" s="102"/>
      <c r="N42" s="103"/>
      <c r="O42" s="92"/>
      <c r="P42" s="92"/>
      <c r="Q42" s="92"/>
    </row>
    <row r="43" spans="1:17">
      <c r="A43" s="92" t="s">
        <v>26</v>
      </c>
      <c r="B43" s="92"/>
      <c r="C43" s="92"/>
      <c r="D43" s="92"/>
      <c r="E43" s="92"/>
      <c r="F43" s="92"/>
      <c r="G43" s="92"/>
      <c r="H43" s="106"/>
      <c r="I43" s="107"/>
      <c r="J43" s="107"/>
      <c r="K43" s="108"/>
      <c r="L43" s="97"/>
      <c r="M43" s="99"/>
      <c r="N43" s="103"/>
      <c r="O43" s="92"/>
      <c r="P43" s="92"/>
      <c r="Q43" s="92"/>
    </row>
    <row r="44" spans="1:17">
      <c r="A44" s="92"/>
      <c r="B44" s="92"/>
      <c r="C44" s="92"/>
      <c r="D44" s="92"/>
      <c r="E44" s="92"/>
      <c r="F44" s="92"/>
      <c r="G44" s="92"/>
      <c r="H44" s="109"/>
      <c r="I44" s="110"/>
      <c r="J44" s="110"/>
      <c r="K44" s="111"/>
      <c r="L44" s="100"/>
      <c r="M44" s="102"/>
      <c r="N44" s="103"/>
      <c r="O44" s="92"/>
      <c r="P44" s="92"/>
      <c r="Q44" s="92"/>
    </row>
    <row r="45" spans="1:17">
      <c r="A45" s="92" t="s">
        <v>27</v>
      </c>
      <c r="B45" s="92"/>
      <c r="C45" s="92"/>
      <c r="D45" s="92"/>
      <c r="E45" s="92"/>
      <c r="F45" s="92"/>
      <c r="G45" s="92"/>
      <c r="H45" s="106"/>
      <c r="I45" s="107"/>
      <c r="J45" s="107"/>
      <c r="K45" s="108"/>
      <c r="L45" s="97"/>
      <c r="M45" s="99"/>
      <c r="N45" s="103"/>
      <c r="O45" s="92"/>
      <c r="P45" s="92"/>
      <c r="Q45" s="92"/>
    </row>
    <row r="46" spans="1:17">
      <c r="A46" s="92"/>
      <c r="B46" s="92"/>
      <c r="C46" s="92"/>
      <c r="D46" s="92"/>
      <c r="E46" s="92"/>
      <c r="F46" s="92"/>
      <c r="G46" s="92"/>
      <c r="H46" s="109"/>
      <c r="I46" s="110"/>
      <c r="J46" s="110"/>
      <c r="K46" s="111"/>
      <c r="L46" s="100"/>
      <c r="M46" s="102"/>
      <c r="N46" s="103"/>
      <c r="O46" s="92"/>
      <c r="P46" s="92"/>
      <c r="Q46" s="92"/>
    </row>
    <row r="47" spans="1:17">
      <c r="A47" s="92" t="s">
        <v>28</v>
      </c>
      <c r="B47" s="92"/>
      <c r="C47" s="92"/>
      <c r="D47" s="92"/>
      <c r="E47" s="92"/>
      <c r="F47" s="92"/>
      <c r="G47" s="92"/>
      <c r="H47" s="106"/>
      <c r="I47" s="107"/>
      <c r="J47" s="107"/>
      <c r="K47" s="108"/>
      <c r="L47" s="97"/>
      <c r="M47" s="99"/>
      <c r="N47" s="103"/>
      <c r="O47" s="92"/>
      <c r="P47" s="92"/>
      <c r="Q47" s="92"/>
    </row>
    <row r="48" spans="1:17">
      <c r="A48" s="92"/>
      <c r="B48" s="92"/>
      <c r="C48" s="92"/>
      <c r="D48" s="92"/>
      <c r="E48" s="92"/>
      <c r="F48" s="92"/>
      <c r="G48" s="92"/>
      <c r="H48" s="109"/>
      <c r="I48" s="110"/>
      <c r="J48" s="110"/>
      <c r="K48" s="111"/>
      <c r="L48" s="100"/>
      <c r="M48" s="102"/>
      <c r="N48" s="103"/>
      <c r="O48" s="92"/>
      <c r="P48" s="92"/>
      <c r="Q48" s="92"/>
    </row>
    <row r="49" spans="1:17">
      <c r="A49" s="92" t="s">
        <v>29</v>
      </c>
      <c r="B49" s="92"/>
      <c r="C49" s="92"/>
      <c r="D49" s="92"/>
      <c r="E49" s="92"/>
      <c r="F49" s="92"/>
      <c r="G49" s="92"/>
      <c r="H49" s="106"/>
      <c r="I49" s="107"/>
      <c r="J49" s="107"/>
      <c r="K49" s="108"/>
      <c r="L49" s="97"/>
      <c r="M49" s="99"/>
      <c r="N49" s="103"/>
      <c r="O49" s="92"/>
      <c r="P49" s="92"/>
      <c r="Q49" s="92"/>
    </row>
    <row r="50" spans="1:17">
      <c r="A50" s="92"/>
      <c r="B50" s="92"/>
      <c r="C50" s="92"/>
      <c r="D50" s="92"/>
      <c r="E50" s="92"/>
      <c r="F50" s="92"/>
      <c r="G50" s="92"/>
      <c r="H50" s="109"/>
      <c r="I50" s="110"/>
      <c r="J50" s="110"/>
      <c r="K50" s="111"/>
      <c r="L50" s="100"/>
      <c r="M50" s="102"/>
      <c r="N50" s="103"/>
      <c r="O50" s="92"/>
      <c r="P50" s="92"/>
      <c r="Q50" s="92"/>
    </row>
    <row r="51" spans="1:17">
      <c r="A51" s="92" t="s">
        <v>30</v>
      </c>
      <c r="B51" s="92"/>
      <c r="C51" s="92"/>
      <c r="D51" s="92"/>
      <c r="E51" s="92"/>
      <c r="F51" s="92"/>
      <c r="G51" s="92"/>
      <c r="H51" s="106"/>
      <c r="I51" s="107"/>
      <c r="J51" s="107"/>
      <c r="K51" s="108"/>
      <c r="L51" s="97"/>
      <c r="M51" s="99"/>
      <c r="N51" s="103"/>
      <c r="O51" s="92"/>
      <c r="P51" s="92"/>
      <c r="Q51" s="92"/>
    </row>
    <row r="52" spans="1:17">
      <c r="A52" s="92"/>
      <c r="B52" s="92"/>
      <c r="C52" s="92"/>
      <c r="D52" s="92"/>
      <c r="E52" s="92"/>
      <c r="F52" s="92"/>
      <c r="G52" s="92"/>
      <c r="H52" s="109"/>
      <c r="I52" s="110"/>
      <c r="J52" s="110"/>
      <c r="K52" s="111"/>
      <c r="L52" s="100"/>
      <c r="M52" s="102"/>
      <c r="N52" s="103"/>
      <c r="O52" s="92"/>
      <c r="P52" s="92"/>
      <c r="Q52" s="92"/>
    </row>
    <row r="53" spans="1:17">
      <c r="A53" s="92" t="s">
        <v>31</v>
      </c>
      <c r="B53" s="92"/>
      <c r="C53" s="92"/>
      <c r="D53" s="92"/>
      <c r="E53" s="92"/>
      <c r="F53" s="92"/>
      <c r="G53" s="92"/>
      <c r="H53" s="106"/>
      <c r="I53" s="107"/>
      <c r="J53" s="107"/>
      <c r="K53" s="108"/>
      <c r="L53" s="97"/>
      <c r="M53" s="99"/>
      <c r="N53" s="103"/>
      <c r="O53" s="92"/>
      <c r="P53" s="92"/>
      <c r="Q53" s="92"/>
    </row>
    <row r="54" spans="1:17">
      <c r="A54" s="92"/>
      <c r="B54" s="92"/>
      <c r="C54" s="92"/>
      <c r="D54" s="92"/>
      <c r="E54" s="92"/>
      <c r="F54" s="92"/>
      <c r="G54" s="92"/>
      <c r="H54" s="109"/>
      <c r="I54" s="110"/>
      <c r="J54" s="110"/>
      <c r="K54" s="111"/>
      <c r="L54" s="100"/>
      <c r="M54" s="102"/>
      <c r="N54" s="103"/>
      <c r="O54" s="92"/>
      <c r="P54" s="92"/>
      <c r="Q54" s="92"/>
    </row>
    <row r="55" spans="1:17">
      <c r="A55" s="92" t="s">
        <v>32</v>
      </c>
      <c r="B55" s="92"/>
      <c r="C55" s="92"/>
      <c r="D55" s="92"/>
      <c r="E55" s="92"/>
      <c r="F55" s="92"/>
      <c r="G55" s="92"/>
      <c r="H55" s="106"/>
      <c r="I55" s="107"/>
      <c r="J55" s="107"/>
      <c r="K55" s="108"/>
      <c r="L55" s="97"/>
      <c r="M55" s="99"/>
      <c r="N55" s="103"/>
      <c r="O55" s="92"/>
      <c r="P55" s="92"/>
      <c r="Q55" s="92"/>
    </row>
    <row r="56" spans="1:17">
      <c r="A56" s="92"/>
      <c r="B56" s="92"/>
      <c r="C56" s="92"/>
      <c r="D56" s="92"/>
      <c r="E56" s="92"/>
      <c r="F56" s="92"/>
      <c r="G56" s="92"/>
      <c r="H56" s="109"/>
      <c r="I56" s="110"/>
      <c r="J56" s="110"/>
      <c r="K56" s="111"/>
      <c r="L56" s="100"/>
      <c r="M56" s="102"/>
      <c r="N56" s="103"/>
      <c r="O56" s="92"/>
      <c r="P56" s="92"/>
      <c r="Q56" s="92"/>
    </row>
    <row r="57" spans="1:17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121" t="s">
        <v>59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54"/>
      <c r="P58" s="54"/>
      <c r="Q58" s="54"/>
    </row>
    <row r="59" spans="1:17" ht="33" customHeight="1">
      <c r="A59" s="105" t="s">
        <v>33</v>
      </c>
      <c r="B59" s="105"/>
      <c r="C59" s="105"/>
      <c r="D59" s="106" t="s">
        <v>37</v>
      </c>
      <c r="E59" s="107"/>
      <c r="F59" s="107"/>
      <c r="G59" s="108"/>
      <c r="H59" s="105" t="s">
        <v>38</v>
      </c>
      <c r="I59" s="105"/>
      <c r="J59" s="112" t="s">
        <v>62</v>
      </c>
      <c r="K59" s="113"/>
      <c r="L59" s="105" t="s">
        <v>66</v>
      </c>
      <c r="M59" s="105"/>
      <c r="N59" s="105"/>
    </row>
    <row r="60" spans="1:17" ht="23.25" customHeight="1">
      <c r="A60" s="105"/>
      <c r="B60" s="105"/>
      <c r="C60" s="105"/>
      <c r="D60" s="109"/>
      <c r="E60" s="110"/>
      <c r="F60" s="110"/>
      <c r="G60" s="111"/>
      <c r="H60" s="105"/>
      <c r="I60" s="105"/>
      <c r="J60" s="34" t="s">
        <v>60</v>
      </c>
      <c r="K60" s="34" t="s">
        <v>61</v>
      </c>
      <c r="L60" s="105"/>
      <c r="M60" s="105"/>
      <c r="N60" s="105"/>
    </row>
    <row r="61" spans="1:17">
      <c r="A61" s="80" t="s">
        <v>63</v>
      </c>
      <c r="B61" s="80"/>
      <c r="C61" s="80"/>
      <c r="D61" s="118">
        <v>646755.31999999995</v>
      </c>
      <c r="E61" s="119"/>
      <c r="F61" s="119"/>
      <c r="G61" s="120"/>
      <c r="H61" s="93"/>
      <c r="I61" s="93"/>
      <c r="J61" s="12">
        <f>D61*0.06</f>
        <v>38805.319199999998</v>
      </c>
      <c r="K61" s="12"/>
      <c r="L61" s="75"/>
      <c r="M61" s="75"/>
      <c r="N61" s="75"/>
    </row>
    <row r="62" spans="1:17">
      <c r="A62" s="80" t="s">
        <v>64</v>
      </c>
      <c r="B62" s="80"/>
      <c r="C62" s="80"/>
      <c r="D62" s="118">
        <v>113244.6</v>
      </c>
      <c r="E62" s="119"/>
      <c r="F62" s="119"/>
      <c r="G62" s="120"/>
      <c r="H62" s="93"/>
      <c r="I62" s="93"/>
      <c r="J62" s="12"/>
      <c r="K62" s="12">
        <f>D62*0.07</f>
        <v>7927.1220000000012</v>
      </c>
      <c r="L62" s="75"/>
      <c r="M62" s="75"/>
      <c r="N62" s="75"/>
    </row>
    <row r="64" spans="1:17" ht="38.25" customHeight="1">
      <c r="A64" s="115" t="s">
        <v>65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1:17" ht="30">
      <c r="A65" s="112" t="s">
        <v>36</v>
      </c>
      <c r="B65" s="116"/>
      <c r="C65" s="116"/>
      <c r="D65" s="116"/>
      <c r="E65" s="116"/>
      <c r="F65" s="116"/>
      <c r="G65" s="113"/>
      <c r="H65" s="114" t="s">
        <v>67</v>
      </c>
      <c r="I65" s="114"/>
      <c r="J65" s="114"/>
      <c r="K65" s="114"/>
      <c r="L65" s="114" t="s">
        <v>58</v>
      </c>
      <c r="M65" s="114"/>
      <c r="N65" s="33" t="s">
        <v>35</v>
      </c>
      <c r="O65" s="114" t="s">
        <v>66</v>
      </c>
      <c r="P65" s="114"/>
      <c r="Q65" s="114"/>
    </row>
    <row r="66" spans="1:17" ht="26.25" customHeight="1">
      <c r="A66" s="117"/>
      <c r="B66" s="117"/>
      <c r="C66" s="117"/>
      <c r="D66" s="117"/>
      <c r="E66" s="117"/>
      <c r="F66" s="117"/>
      <c r="G66" s="117"/>
      <c r="H66" s="114"/>
      <c r="I66" s="114"/>
      <c r="J66" s="114"/>
      <c r="K66" s="114"/>
      <c r="L66" s="117"/>
      <c r="M66" s="117"/>
      <c r="N66" s="60"/>
      <c r="O66" s="117"/>
      <c r="P66" s="117"/>
      <c r="Q66" s="117"/>
    </row>
    <row r="67" spans="1:17" ht="26.25" customHeight="1">
      <c r="A67" s="117"/>
      <c r="B67" s="117"/>
      <c r="C67" s="117"/>
      <c r="D67" s="117"/>
      <c r="E67" s="117"/>
      <c r="F67" s="117"/>
      <c r="G67" s="117"/>
      <c r="H67" s="114"/>
      <c r="I67" s="114"/>
      <c r="J67" s="114"/>
      <c r="K67" s="114"/>
      <c r="L67" s="117"/>
      <c r="M67" s="117"/>
      <c r="N67" s="60"/>
      <c r="O67" s="117"/>
      <c r="P67" s="117"/>
      <c r="Q67" s="117"/>
    </row>
    <row r="68" spans="1:17" ht="26.25" customHeight="1">
      <c r="A68" s="117"/>
      <c r="B68" s="117"/>
      <c r="C68" s="117"/>
      <c r="D68" s="117"/>
      <c r="E68" s="117"/>
      <c r="F68" s="117"/>
      <c r="G68" s="117"/>
      <c r="H68" s="114"/>
      <c r="I68" s="114"/>
      <c r="J68" s="114"/>
      <c r="K68" s="114"/>
      <c r="L68" s="117"/>
      <c r="M68" s="117"/>
      <c r="N68" s="60"/>
      <c r="O68" s="117"/>
      <c r="P68" s="117"/>
      <c r="Q68" s="117"/>
    </row>
    <row r="69" spans="1:17" ht="26.25" customHeight="1">
      <c r="A69" s="117"/>
      <c r="B69" s="117"/>
      <c r="C69" s="117"/>
      <c r="D69" s="117"/>
      <c r="E69" s="117"/>
      <c r="F69" s="117"/>
      <c r="G69" s="117"/>
      <c r="H69" s="114"/>
      <c r="I69" s="114"/>
      <c r="J69" s="114"/>
      <c r="K69" s="114"/>
      <c r="L69" s="117"/>
      <c r="M69" s="117"/>
      <c r="N69" s="60"/>
      <c r="O69" s="117"/>
      <c r="P69" s="117"/>
      <c r="Q69" s="117"/>
    </row>
    <row r="70" spans="1:17" ht="26.25" customHeight="1">
      <c r="A70" s="117"/>
      <c r="B70" s="117"/>
      <c r="C70" s="117"/>
      <c r="D70" s="117"/>
      <c r="E70" s="117"/>
      <c r="F70" s="117"/>
      <c r="G70" s="117"/>
      <c r="H70" s="114"/>
      <c r="I70" s="114"/>
      <c r="J70" s="114"/>
      <c r="K70" s="114"/>
      <c r="L70" s="117"/>
      <c r="M70" s="117"/>
      <c r="N70" s="60"/>
      <c r="O70" s="117"/>
      <c r="P70" s="117"/>
      <c r="Q70" s="117"/>
    </row>
    <row r="71" spans="1:17" ht="26.25" customHeight="1">
      <c r="A71" s="117"/>
      <c r="B71" s="117"/>
      <c r="C71" s="117"/>
      <c r="D71" s="117"/>
      <c r="E71" s="117"/>
      <c r="F71" s="117"/>
      <c r="G71" s="117"/>
      <c r="H71" s="114"/>
      <c r="I71" s="114"/>
      <c r="J71" s="114"/>
      <c r="K71" s="114"/>
      <c r="L71" s="117"/>
      <c r="M71" s="117"/>
      <c r="N71" s="60"/>
      <c r="O71" s="117"/>
      <c r="P71" s="117"/>
      <c r="Q71" s="117"/>
    </row>
    <row r="72" spans="1:17" ht="26.25" customHeight="1">
      <c r="A72" s="117"/>
      <c r="B72" s="117"/>
      <c r="C72" s="117"/>
      <c r="D72" s="117"/>
      <c r="E72" s="117"/>
      <c r="F72" s="117"/>
      <c r="G72" s="117"/>
      <c r="H72" s="114"/>
      <c r="I72" s="114"/>
      <c r="J72" s="114"/>
      <c r="K72" s="114"/>
      <c r="L72" s="117"/>
      <c r="M72" s="117"/>
      <c r="N72" s="60"/>
      <c r="O72" s="117"/>
      <c r="P72" s="117"/>
      <c r="Q72" s="117"/>
    </row>
    <row r="73" spans="1:17" ht="26.25" customHeight="1">
      <c r="A73" s="117"/>
      <c r="B73" s="117"/>
      <c r="C73" s="117"/>
      <c r="D73" s="117"/>
      <c r="E73" s="117"/>
      <c r="F73" s="117"/>
      <c r="G73" s="117"/>
      <c r="H73" s="114"/>
      <c r="I73" s="114"/>
      <c r="J73" s="114"/>
      <c r="K73" s="114"/>
      <c r="L73" s="117"/>
      <c r="M73" s="117"/>
      <c r="N73" s="60"/>
      <c r="O73" s="117"/>
      <c r="P73" s="117"/>
      <c r="Q73" s="117"/>
    </row>
    <row r="74" spans="1:17" ht="26.25" customHeight="1">
      <c r="A74" s="117"/>
      <c r="B74" s="117"/>
      <c r="C74" s="117"/>
      <c r="D74" s="117"/>
      <c r="E74" s="117"/>
      <c r="F74" s="117"/>
      <c r="G74" s="117"/>
      <c r="H74" s="114"/>
      <c r="I74" s="114"/>
      <c r="J74" s="114"/>
      <c r="K74" s="114"/>
      <c r="L74" s="117"/>
      <c r="M74" s="117"/>
      <c r="N74" s="60"/>
      <c r="O74" s="117"/>
      <c r="P74" s="117"/>
      <c r="Q74" s="117"/>
    </row>
    <row r="75" spans="1:17" ht="26.25" customHeight="1">
      <c r="A75" s="117"/>
      <c r="B75" s="117"/>
      <c r="C75" s="117"/>
      <c r="D75" s="117"/>
      <c r="E75" s="117"/>
      <c r="F75" s="117"/>
      <c r="G75" s="117"/>
      <c r="H75" s="114"/>
      <c r="I75" s="114"/>
      <c r="J75" s="114"/>
      <c r="K75" s="114"/>
      <c r="L75" s="117"/>
      <c r="M75" s="117"/>
      <c r="N75" s="60"/>
      <c r="O75" s="117"/>
      <c r="P75" s="117"/>
      <c r="Q75" s="117"/>
    </row>
    <row r="76" spans="1:17" ht="26.25" customHeight="1">
      <c r="A76" s="117"/>
      <c r="B76" s="117"/>
      <c r="C76" s="117"/>
      <c r="D76" s="117"/>
      <c r="E76" s="117"/>
      <c r="F76" s="117"/>
      <c r="G76" s="117"/>
      <c r="H76" s="114"/>
      <c r="I76" s="114"/>
      <c r="J76" s="114"/>
      <c r="K76" s="114"/>
      <c r="L76" s="117"/>
      <c r="M76" s="117"/>
      <c r="N76" s="60"/>
      <c r="O76" s="117"/>
      <c r="P76" s="117"/>
      <c r="Q76" s="117"/>
    </row>
    <row r="78" spans="1:17">
      <c r="A78" t="s">
        <v>138</v>
      </c>
      <c r="E78" t="s">
        <v>141</v>
      </c>
    </row>
    <row r="79" spans="1:17">
      <c r="A79" t="s">
        <v>139</v>
      </c>
      <c r="E79" t="s">
        <v>142</v>
      </c>
    </row>
    <row r="80" spans="1:17">
      <c r="A80" t="s">
        <v>140</v>
      </c>
      <c r="H80" s="57" t="s">
        <v>120</v>
      </c>
      <c r="M80" s="57" t="s">
        <v>121</v>
      </c>
    </row>
    <row r="81" spans="1:13">
      <c r="H81" s="55"/>
    </row>
    <row r="82" spans="1:13">
      <c r="H82" t="s">
        <v>136</v>
      </c>
      <c r="M82" s="56" t="s">
        <v>137</v>
      </c>
    </row>
    <row r="83" spans="1:13">
      <c r="A83" t="s">
        <v>154</v>
      </c>
    </row>
    <row r="84" spans="1:13">
      <c r="A84" t="s">
        <v>143</v>
      </c>
      <c r="M84" t="s">
        <v>122</v>
      </c>
    </row>
    <row r="86" spans="1:13">
      <c r="A86" t="s">
        <v>144</v>
      </c>
    </row>
    <row r="87" spans="1:13">
      <c r="A87" t="s">
        <v>145</v>
      </c>
    </row>
    <row r="88" spans="1:13">
      <c r="A88" t="s">
        <v>146</v>
      </c>
    </row>
  </sheetData>
  <mergeCells count="170"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  <mergeCell ref="O75:Q75"/>
    <mergeCell ref="L72:M72"/>
    <mergeCell ref="L73:M73"/>
    <mergeCell ref="L74:M74"/>
    <mergeCell ref="L75:M75"/>
    <mergeCell ref="H75:K75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A70:G70"/>
    <mergeCell ref="A71:G71"/>
    <mergeCell ref="A72:G72"/>
    <mergeCell ref="A73:G73"/>
    <mergeCell ref="A74:G74"/>
    <mergeCell ref="A75:G75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ageMargins left="0.31496062992125984" right="0.31496062992125984" top="0.55118110236220474" bottom="0.55118110236220474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13"/>
  <sheetViews>
    <sheetView workbookViewId="0">
      <selection activeCell="A10" sqref="A10"/>
    </sheetView>
  </sheetViews>
  <sheetFormatPr defaultRowHeight="15"/>
  <cols>
    <col min="1" max="1" width="21.42578125" customWidth="1"/>
    <col min="4" max="4" width="33.42578125" customWidth="1"/>
  </cols>
  <sheetData>
    <row r="1" spans="1:4" ht="150">
      <c r="A1" s="19" t="s">
        <v>48</v>
      </c>
      <c r="D1" s="19" t="s">
        <v>68</v>
      </c>
    </row>
    <row r="2" spans="1:4" ht="153.75" customHeight="1">
      <c r="A2" s="19" t="s">
        <v>49</v>
      </c>
      <c r="D2" s="27" t="s">
        <v>69</v>
      </c>
    </row>
    <row r="3" spans="1:4" ht="168.75" customHeight="1">
      <c r="A3" s="19" t="s">
        <v>50</v>
      </c>
      <c r="D3" s="27" t="s">
        <v>70</v>
      </c>
    </row>
    <row r="4" spans="1:4" ht="120">
      <c r="A4" s="19" t="s">
        <v>51</v>
      </c>
      <c r="D4" s="27" t="s">
        <v>71</v>
      </c>
    </row>
    <row r="5" spans="1:4" ht="127.5" customHeight="1">
      <c r="A5" s="19" t="s">
        <v>52</v>
      </c>
      <c r="D5" s="27" t="s">
        <v>72</v>
      </c>
    </row>
    <row r="6" spans="1:4" ht="195">
      <c r="A6" s="19" t="s">
        <v>53</v>
      </c>
    </row>
    <row r="7" spans="1:4" ht="171.75" customHeight="1">
      <c r="A7" s="19" t="s">
        <v>54</v>
      </c>
    </row>
    <row r="8" spans="1:4" ht="180.75" customHeight="1">
      <c r="A8" s="19" t="s">
        <v>55</v>
      </c>
    </row>
    <row r="9" spans="1:4" ht="180">
      <c r="A9" s="19" t="s">
        <v>56</v>
      </c>
    </row>
    <row r="10" spans="1:4" ht="258" customHeight="1">
      <c r="A10" s="19" t="s">
        <v>57</v>
      </c>
    </row>
    <row r="11" spans="1:4">
      <c r="A11" s="19"/>
    </row>
    <row r="12" spans="1:4">
      <c r="A12" s="19"/>
    </row>
    <row r="13" spans="1:4">
      <c r="A13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Data</vt:lpstr>
      <vt:lpstr>Отчет ЗЕВИ</vt:lpstr>
      <vt:lpstr>Data1</vt:lpstr>
      <vt:lpstr>az</vt:lpstr>
      <vt:lpstr>gorivo</vt:lpstr>
      <vt:lpstr>gorivo1</vt:lpstr>
      <vt:lpstr>gorivo2</vt:lpstr>
      <vt:lpstr>oblasti</vt:lpstr>
      <vt:lpstr>PE</vt:lpstr>
      <vt:lpstr>аз</vt:lpstr>
      <vt:lpstr>НПДЕВИ</vt:lpstr>
      <vt:lpstr>опа</vt:lpstr>
      <vt:lpstr>оф</vt:lpstr>
      <vt:lpstr>Потенциал</vt:lpstr>
      <vt:lpstr>ти</vt:lpstr>
    </vt:vector>
  </TitlesOfParts>
  <Company>AEE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Offices</dc:creator>
  <cp:lastModifiedBy>Offices</cp:lastModifiedBy>
  <cp:lastPrinted>2020-03-12T12:41:22Z</cp:lastPrinted>
  <dcterms:created xsi:type="dcterms:W3CDTF">2016-09-16T07:06:44Z</dcterms:created>
  <dcterms:modified xsi:type="dcterms:W3CDTF">2021-03-09T10:24:46Z</dcterms:modified>
</cp:coreProperties>
</file>